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4\"/>
    </mc:Choice>
  </mc:AlternateContent>
  <xr:revisionPtr revIDLastSave="0" documentId="13_ncr:1_{57B6D74D-8FBC-41C1-9F26-6DBF4D0F9001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Ejecución presupuestaria" sheetId="1" r:id="rId1"/>
  </sheets>
  <definedNames>
    <definedName name="_xlnm.Print_Area" localSheetId="0">'Ejecución presupuestaria'!$C$1:$R$103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1" l="1"/>
  <c r="R60" i="1"/>
  <c r="R59" i="1"/>
  <c r="R58" i="1"/>
  <c r="R57" i="1"/>
  <c r="R56" i="1"/>
  <c r="R55" i="1"/>
  <c r="R54" i="1"/>
  <c r="R38" i="1"/>
  <c r="R37" i="1"/>
  <c r="R29" i="1"/>
  <c r="R28" i="1"/>
  <c r="R18" i="1"/>
  <c r="R17" i="1"/>
  <c r="R14" i="1"/>
  <c r="R13" i="1"/>
  <c r="Q12" i="1"/>
  <c r="Q85" i="1" s="1"/>
  <c r="R45" i="1"/>
  <c r="R23" i="1"/>
  <c r="P12" i="1"/>
  <c r="P11" i="1" s="1"/>
  <c r="O12" i="1"/>
  <c r="O11" i="1" s="1"/>
  <c r="N54" i="1"/>
  <c r="M54" i="1"/>
  <c r="N12" i="1"/>
  <c r="N11" i="1" s="1"/>
  <c r="M12" i="1"/>
  <c r="L54" i="1"/>
  <c r="L12" i="1"/>
  <c r="K54" i="1"/>
  <c r="K28" i="1"/>
  <c r="K18" i="1"/>
  <c r="K12" i="1"/>
  <c r="J12" i="1"/>
  <c r="J18" i="1"/>
  <c r="F28" i="1"/>
  <c r="G28" i="1"/>
  <c r="H28" i="1"/>
  <c r="I28" i="1"/>
  <c r="J28" i="1"/>
  <c r="J54" i="1"/>
  <c r="I54" i="1"/>
  <c r="I18" i="1"/>
  <c r="I12" i="1"/>
  <c r="H45" i="1"/>
  <c r="H38" i="1" s="1"/>
  <c r="G45" i="1"/>
  <c r="G38" i="1" s="1"/>
  <c r="F45" i="1"/>
  <c r="F38" i="1" s="1"/>
  <c r="H64" i="1"/>
  <c r="H72" i="1"/>
  <c r="H80" i="1"/>
  <c r="H76" i="1" s="1"/>
  <c r="H54" i="1"/>
  <c r="F18" i="1"/>
  <c r="G18" i="1"/>
  <c r="H18" i="1"/>
  <c r="H12" i="1"/>
  <c r="G12" i="1"/>
  <c r="G80" i="1"/>
  <c r="G76" i="1" s="1"/>
  <c r="G72" i="1"/>
  <c r="F72" i="1"/>
  <c r="G64" i="1"/>
  <c r="F64" i="1"/>
  <c r="G54" i="1"/>
  <c r="F54" i="1"/>
  <c r="R80" i="1"/>
  <c r="R76" i="1" s="1"/>
  <c r="F80" i="1"/>
  <c r="F76" i="1" s="1"/>
  <c r="F12" i="1"/>
  <c r="R72" i="1"/>
  <c r="D12" i="1"/>
  <c r="E80" i="1"/>
  <c r="D80" i="1"/>
  <c r="Q11" i="1" l="1"/>
  <c r="R12" i="1"/>
  <c r="R85" i="1" s="1"/>
  <c r="O85" i="1"/>
  <c r="P85" i="1"/>
  <c r="L11" i="1"/>
  <c r="N85" i="1"/>
  <c r="M85" i="1"/>
  <c r="M11" i="1"/>
  <c r="L85" i="1"/>
  <c r="J11" i="1"/>
  <c r="K85" i="1"/>
  <c r="K11" i="1"/>
  <c r="J85" i="1"/>
  <c r="I85" i="1"/>
  <c r="I11" i="1"/>
  <c r="H85" i="1"/>
  <c r="H11" i="1"/>
  <c r="G85" i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R11" i="1" l="1"/>
  <c r="E11" i="1"/>
  <c r="D85" i="1"/>
  <c r="E85" i="1"/>
  <c r="D11" i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<sst xmlns="http://schemas.openxmlformats.org/spreadsheetml/2006/main" count="103" uniqueCount="103">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</sst>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164" fontId="0" fillId="0" borderId="0" xfId="1" applyFont="1"/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164" fontId="0" fillId="0" borderId="0" xfId="0" applyNumberFormat="1"/>
    <xf numFmtId="165" fontId="0" fillId="0" borderId="0" xfId="1" applyNumberFormat="1" applyFont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Z98"/>
  <sheetViews>
    <sheetView showGridLines="0" tabSelected="1" topLeftCell="C1" workbookViewId="0">
      <selection activeCell="F85" sqref="F85:Q85"/>
    </sheetView>
  </sheetViews>
  <sheetFormatPr baseColWidth="10" defaultColWidth="11.42578125" defaultRowHeight="15" x14ac:dyDescent="0.25"/>
  <cols>
    <col min="1" max="2" width="0" hidden="1" customWidth="1"/>
    <col min="3" max="3" width="95.5703125" customWidth="1"/>
    <col min="4" max="4" width="17.5703125" customWidth="1"/>
    <col min="5" max="5" width="16.7109375" customWidth="1"/>
    <col min="6" max="6" width="14.5703125" bestFit="1" customWidth="1"/>
    <col min="7" max="17" width="14.5703125" customWidth="1"/>
    <col min="18" max="18" width="14.42578125" customWidth="1"/>
  </cols>
  <sheetData>
    <row r="3" spans="2:26" ht="28.5" customHeight="1" x14ac:dyDescent="0.25">
      <c r="C3" s="36" t="s">
        <v>83</v>
      </c>
      <c r="D3" s="37"/>
      <c r="E3" s="3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2:26" ht="21" customHeight="1" x14ac:dyDescent="0.25">
      <c r="C4" s="34" t="s">
        <v>84</v>
      </c>
      <c r="D4" s="35"/>
      <c r="E4" s="3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.75" x14ac:dyDescent="0.25">
      <c r="C5" s="43" t="s">
        <v>88</v>
      </c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ht="15.75" customHeight="1" x14ac:dyDescent="0.25">
      <c r="C6" s="38" t="s">
        <v>76</v>
      </c>
      <c r="D6" s="39"/>
      <c r="E6" s="3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ht="15.75" customHeight="1" x14ac:dyDescent="0.25">
      <c r="B7" s="10"/>
      <c r="C7" s="38" t="s">
        <v>77</v>
      </c>
      <c r="D7" s="39"/>
      <c r="E7" s="3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9"/>
      <c r="Z7" s="9"/>
    </row>
    <row r="9" spans="2:26" ht="15" customHeight="1" x14ac:dyDescent="0.25">
      <c r="C9" s="40" t="s">
        <v>66</v>
      </c>
      <c r="D9" s="41" t="s">
        <v>79</v>
      </c>
      <c r="E9" s="41" t="s">
        <v>78</v>
      </c>
      <c r="F9" s="31" t="s">
        <v>89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2:26" ht="23.25" customHeight="1" x14ac:dyDescent="0.25">
      <c r="C10" s="40"/>
      <c r="D10" s="42"/>
      <c r="E10" s="42"/>
      <c r="F10" s="22" t="s">
        <v>90</v>
      </c>
      <c r="G10" s="22" t="s">
        <v>92</v>
      </c>
      <c r="H10" s="22" t="s">
        <v>93</v>
      </c>
      <c r="I10" s="22" t="s">
        <v>94</v>
      </c>
      <c r="J10" s="22" t="s">
        <v>95</v>
      </c>
      <c r="K10" s="22" t="s">
        <v>96</v>
      </c>
      <c r="L10" s="22" t="s">
        <v>97</v>
      </c>
      <c r="M10" s="22" t="s">
        <v>98</v>
      </c>
      <c r="N10" s="22" t="s">
        <v>99</v>
      </c>
      <c r="O10" s="22" t="s">
        <v>100</v>
      </c>
      <c r="P10" s="22" t="s">
        <v>101</v>
      </c>
      <c r="Q10" s="22" t="s">
        <v>102</v>
      </c>
      <c r="R10" s="22" t="s">
        <v>91</v>
      </c>
    </row>
    <row r="11" spans="2:26" x14ac:dyDescent="0.25">
      <c r="C11" s="1" t="s">
        <v>0</v>
      </c>
      <c r="D11" s="17">
        <f t="shared" ref="D11:Q11" si="0">+D12+D18+D28+D38+D54+D64+D72</f>
        <v>9192195387</v>
      </c>
      <c r="E11" s="17">
        <f t="shared" si="0"/>
        <v>9192195387</v>
      </c>
      <c r="F11" s="17">
        <f t="shared" si="0"/>
        <v>247924487.33000001</v>
      </c>
      <c r="G11" s="17">
        <f t="shared" si="0"/>
        <v>248587779.25</v>
      </c>
      <c r="H11" s="17">
        <f t="shared" si="0"/>
        <v>277283935.74000001</v>
      </c>
      <c r="I11" s="17">
        <f t="shared" si="0"/>
        <v>269672325.65999997</v>
      </c>
      <c r="J11" s="17">
        <f t="shared" si="0"/>
        <v>247786054.69</v>
      </c>
      <c r="K11" s="17">
        <f t="shared" si="0"/>
        <v>295578463.34000003</v>
      </c>
      <c r="L11" s="17">
        <f t="shared" si="0"/>
        <v>246042389.44</v>
      </c>
      <c r="M11" s="17">
        <f t="shared" si="0"/>
        <v>246295148.22</v>
      </c>
      <c r="N11" s="17">
        <f t="shared" si="0"/>
        <v>245873112.62</v>
      </c>
      <c r="O11" s="17">
        <f t="shared" si="0"/>
        <v>246646914.01999998</v>
      </c>
      <c r="P11" s="17">
        <f t="shared" si="0"/>
        <v>447890405.97000003</v>
      </c>
      <c r="Q11" s="17">
        <f t="shared" si="0"/>
        <v>249193564.76000002</v>
      </c>
      <c r="R11" s="17">
        <f>+R12+R18+R28+R38+R54+R64+R72</f>
        <v>3268774581.0400004</v>
      </c>
    </row>
    <row r="12" spans="2:26" x14ac:dyDescent="0.25">
      <c r="C12" s="2" t="s">
        <v>1</v>
      </c>
      <c r="D12" s="18">
        <f t="shared" ref="D12:O12" si="1">+D13+D14+D16+D17</f>
        <v>4710665172</v>
      </c>
      <c r="E12" s="15">
        <f t="shared" si="1"/>
        <v>4710665172</v>
      </c>
      <c r="F12" s="15">
        <f t="shared" si="1"/>
        <v>247924487.33000001</v>
      </c>
      <c r="G12" s="15">
        <f t="shared" si="1"/>
        <v>248587779.25</v>
      </c>
      <c r="H12" s="15">
        <f t="shared" si="1"/>
        <v>247658350.31</v>
      </c>
      <c r="I12" s="15">
        <f t="shared" si="1"/>
        <v>247116537.31999999</v>
      </c>
      <c r="J12" s="15">
        <f t="shared" si="1"/>
        <v>246986801.50999999</v>
      </c>
      <c r="K12" s="15">
        <f t="shared" si="1"/>
        <v>247691755.34</v>
      </c>
      <c r="L12" s="15">
        <f t="shared" si="1"/>
        <v>246042389.44</v>
      </c>
      <c r="M12" s="15">
        <f t="shared" si="1"/>
        <v>246295148.22</v>
      </c>
      <c r="N12" s="15">
        <f t="shared" si="1"/>
        <v>245873112.62</v>
      </c>
      <c r="O12" s="15">
        <f t="shared" si="1"/>
        <v>246646914.01999998</v>
      </c>
      <c r="P12" s="15">
        <f>+P13+P14+P16+P17</f>
        <v>447890405.97000003</v>
      </c>
      <c r="Q12" s="15">
        <f>+Q13+Q14+Q16+Q17</f>
        <v>249193564.76000002</v>
      </c>
      <c r="R12" s="15">
        <f>SUM(F12:Q12)</f>
        <v>3167907246.0900002</v>
      </c>
    </row>
    <row r="13" spans="2:26" x14ac:dyDescent="0.2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24">
        <v>206844380.94</v>
      </c>
      <c r="I13" s="24">
        <v>206301761.53999999</v>
      </c>
      <c r="J13" s="24">
        <v>206161996</v>
      </c>
      <c r="K13" s="24">
        <v>206814466.72</v>
      </c>
      <c r="L13" s="24">
        <v>205332351.78999999</v>
      </c>
      <c r="M13" s="24">
        <v>205506103.46000001</v>
      </c>
      <c r="N13" s="24">
        <v>204901652.18000001</v>
      </c>
      <c r="O13" s="28">
        <v>205765882.41999999</v>
      </c>
      <c r="P13" s="28">
        <v>406730479.98000002</v>
      </c>
      <c r="Q13" s="28">
        <v>208114452.96000001</v>
      </c>
      <c r="R13" s="15">
        <f>SUM(F13:Q13)</f>
        <v>2677247236.5500002</v>
      </c>
    </row>
    <row r="14" spans="2:26" x14ac:dyDescent="0.2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24">
        <v>9639371</v>
      </c>
      <c r="I14" s="24">
        <v>9717071</v>
      </c>
      <c r="J14" s="24">
        <v>9757571</v>
      </c>
      <c r="K14" s="24">
        <v>9709071</v>
      </c>
      <c r="L14" s="24">
        <v>9770071</v>
      </c>
      <c r="M14" s="24">
        <v>9821571</v>
      </c>
      <c r="N14" s="24">
        <v>10100014.34</v>
      </c>
      <c r="O14" s="28">
        <v>9850571</v>
      </c>
      <c r="P14" s="28">
        <v>9850571</v>
      </c>
      <c r="Q14" s="28">
        <v>9734571</v>
      </c>
      <c r="R14" s="15">
        <f>SUM(F14:Q14)</f>
        <v>117214080.34</v>
      </c>
    </row>
    <row r="15" spans="2:26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3"/>
    </row>
    <row r="16" spans="2:26" x14ac:dyDescent="0.25">
      <c r="C16" s="3" t="s">
        <v>5</v>
      </c>
      <c r="D16" s="14">
        <v>0</v>
      </c>
      <c r="E16" s="14"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3"/>
    </row>
    <row r="17" spans="3:18" x14ac:dyDescent="0.2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5">
        <v>31174598.370000001</v>
      </c>
      <c r="I17" s="25">
        <v>31097704.780000001</v>
      </c>
      <c r="J17" s="25">
        <v>31067234.510000002</v>
      </c>
      <c r="K17" s="25">
        <v>31168217.620000001</v>
      </c>
      <c r="L17" s="25">
        <v>30939966.649999999</v>
      </c>
      <c r="M17" s="25">
        <v>30967473.760000002</v>
      </c>
      <c r="N17" s="25">
        <v>30871446.100000001</v>
      </c>
      <c r="O17" s="30">
        <v>31030460.600000001</v>
      </c>
      <c r="P17" s="30">
        <v>31309354.989999998</v>
      </c>
      <c r="Q17" s="30">
        <v>31344540.800000001</v>
      </c>
      <c r="R17" s="15">
        <f>SUM(F17:Q17)</f>
        <v>373445929.20000005</v>
      </c>
    </row>
    <row r="18" spans="3:18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15">
        <f t="shared" ref="F18:K18" si="2">+F19+F20+F21+F22+F23+F24+F25+F26+F27</f>
        <v>0</v>
      </c>
      <c r="G18" s="15">
        <f t="shared" si="2"/>
        <v>0</v>
      </c>
      <c r="H18" s="15">
        <f t="shared" si="2"/>
        <v>18681585.43</v>
      </c>
      <c r="I18" s="15">
        <f t="shared" si="2"/>
        <v>3401105.14</v>
      </c>
      <c r="J18" s="15">
        <f t="shared" si="2"/>
        <v>0</v>
      </c>
      <c r="K18" s="15">
        <f t="shared" si="2"/>
        <v>0</v>
      </c>
      <c r="L18" s="15"/>
      <c r="M18" s="15"/>
      <c r="N18" s="15"/>
      <c r="O18" s="15"/>
      <c r="P18" s="15"/>
      <c r="Q18" s="15"/>
      <c r="R18" s="15">
        <f>+R19+R20+R21+R22+R23+R24+R25+R26+R27</f>
        <v>22082690.57</v>
      </c>
    </row>
    <row r="19" spans="3:18" x14ac:dyDescent="0.25">
      <c r="C19" s="3" t="s">
        <v>8</v>
      </c>
      <c r="D19" s="14">
        <v>329642500</v>
      </c>
      <c r="E19" s="14">
        <v>329642500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3"/>
    </row>
    <row r="20" spans="3:18" x14ac:dyDescent="0.25">
      <c r="C20" s="3" t="s">
        <v>9</v>
      </c>
      <c r="D20" s="14">
        <v>115218742</v>
      </c>
      <c r="E20" s="14">
        <v>115218742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3"/>
    </row>
    <row r="21" spans="3:18" x14ac:dyDescent="0.25">
      <c r="C21" s="3" t="s">
        <v>10</v>
      </c>
      <c r="D21" s="14">
        <v>175000000</v>
      </c>
      <c r="E21" s="14">
        <v>175000000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3"/>
    </row>
    <row r="22" spans="3:18" x14ac:dyDescent="0.25">
      <c r="C22" s="3" t="s">
        <v>11</v>
      </c>
      <c r="D22" s="14">
        <v>80098400</v>
      </c>
      <c r="E22" s="14">
        <v>80098400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3"/>
    </row>
    <row r="23" spans="3:18" x14ac:dyDescent="0.25">
      <c r="C23" s="3" t="s">
        <v>12</v>
      </c>
      <c r="D23" s="14">
        <v>346898527</v>
      </c>
      <c r="E23" s="14">
        <v>346898527</v>
      </c>
      <c r="H23" s="28">
        <v>18681585.43</v>
      </c>
      <c r="I23" s="28">
        <v>3401105.14</v>
      </c>
      <c r="J23" s="28"/>
      <c r="K23" s="28"/>
      <c r="L23" s="28"/>
      <c r="M23" s="28"/>
      <c r="N23" s="28"/>
      <c r="O23" s="28"/>
      <c r="P23" s="28"/>
      <c r="Q23" s="28"/>
      <c r="R23" s="15">
        <f>SUM(F23:P23)</f>
        <v>22082690.57</v>
      </c>
    </row>
    <row r="24" spans="3:18" x14ac:dyDescent="0.25">
      <c r="C24" s="3" t="s">
        <v>13</v>
      </c>
      <c r="D24" s="14">
        <v>145500000</v>
      </c>
      <c r="E24" s="14">
        <v>145500000</v>
      </c>
      <c r="R24" s="23"/>
    </row>
    <row r="25" spans="3:18" x14ac:dyDescent="0.25">
      <c r="C25" s="3" t="s">
        <v>14</v>
      </c>
      <c r="D25" s="14">
        <v>344175520</v>
      </c>
      <c r="E25" s="14">
        <v>344175520</v>
      </c>
      <c r="R25" s="23"/>
    </row>
    <row r="26" spans="3:18" x14ac:dyDescent="0.25">
      <c r="C26" s="3" t="s">
        <v>15</v>
      </c>
      <c r="D26" s="14">
        <v>1435083640</v>
      </c>
      <c r="E26" s="14">
        <v>1435083640</v>
      </c>
      <c r="R26" s="23"/>
    </row>
    <row r="27" spans="3:18" x14ac:dyDescent="0.25">
      <c r="C27" s="3" t="s">
        <v>16</v>
      </c>
      <c r="D27" s="14">
        <v>120500856</v>
      </c>
      <c r="E27" s="14">
        <v>120500856</v>
      </c>
      <c r="R27" s="23"/>
    </row>
    <row r="28" spans="3:18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F28" s="15">
        <f t="shared" ref="F28:K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92455.360000000001</v>
      </c>
      <c r="K28" s="15">
        <f t="shared" si="3"/>
        <v>0</v>
      </c>
      <c r="L28" s="15"/>
      <c r="M28" s="15"/>
      <c r="N28" s="15"/>
      <c r="O28" s="15"/>
      <c r="P28" s="15"/>
      <c r="Q28" s="15"/>
      <c r="R28" s="15">
        <f>SUM(F28:Q28)</f>
        <v>92455.360000000001</v>
      </c>
    </row>
    <row r="29" spans="3:18" x14ac:dyDescent="0.25">
      <c r="C29" s="3" t="s">
        <v>18</v>
      </c>
      <c r="D29" s="14">
        <v>16109137</v>
      </c>
      <c r="E29" s="14">
        <v>16109137</v>
      </c>
      <c r="R29" s="28">
        <f>SUM(F29:Q29)</f>
        <v>0</v>
      </c>
    </row>
    <row r="30" spans="3:18" x14ac:dyDescent="0.25">
      <c r="C30" s="3" t="s">
        <v>19</v>
      </c>
      <c r="D30" s="14">
        <v>14456212</v>
      </c>
      <c r="E30" s="14">
        <v>14456212</v>
      </c>
      <c r="R30" s="23"/>
    </row>
    <row r="31" spans="3:18" x14ac:dyDescent="0.25">
      <c r="C31" s="3" t="s">
        <v>20</v>
      </c>
      <c r="D31" s="14">
        <v>25754127</v>
      </c>
      <c r="E31" s="14">
        <v>25754127</v>
      </c>
      <c r="R31" s="23"/>
    </row>
    <row r="32" spans="3:18" x14ac:dyDescent="0.25">
      <c r="C32" s="3" t="s">
        <v>21</v>
      </c>
      <c r="D32" s="14">
        <v>1988414</v>
      </c>
      <c r="E32" s="14">
        <v>1988414</v>
      </c>
      <c r="R32" s="23"/>
    </row>
    <row r="33" spans="3:18" x14ac:dyDescent="0.25">
      <c r="C33" s="3" t="s">
        <v>22</v>
      </c>
      <c r="D33" s="14">
        <v>4547170</v>
      </c>
      <c r="E33" s="14">
        <v>4547170</v>
      </c>
      <c r="R33" s="23"/>
    </row>
    <row r="34" spans="3:18" x14ac:dyDescent="0.25">
      <c r="C34" s="3" t="s">
        <v>23</v>
      </c>
      <c r="D34" s="14">
        <v>8683960</v>
      </c>
      <c r="E34" s="14">
        <v>8683960</v>
      </c>
      <c r="R34" s="23"/>
    </row>
    <row r="35" spans="3:18" x14ac:dyDescent="0.25">
      <c r="C35" s="3" t="s">
        <v>24</v>
      </c>
      <c r="D35" s="14">
        <v>131414324</v>
      </c>
      <c r="E35" s="14">
        <v>131414324</v>
      </c>
      <c r="R35" s="23"/>
    </row>
    <row r="36" spans="3:18" x14ac:dyDescent="0.25">
      <c r="C36" s="3" t="s">
        <v>25</v>
      </c>
      <c r="D36" s="14">
        <v>0</v>
      </c>
      <c r="E36" s="14">
        <v>0</v>
      </c>
      <c r="R36" s="23"/>
    </row>
    <row r="37" spans="3:18" x14ac:dyDescent="0.25">
      <c r="C37" s="3" t="s">
        <v>26</v>
      </c>
      <c r="D37" s="14">
        <v>171318988</v>
      </c>
      <c r="E37" s="14">
        <v>171318988</v>
      </c>
      <c r="J37" s="28">
        <v>92455.360000000001</v>
      </c>
      <c r="K37" s="28"/>
      <c r="L37" s="28"/>
      <c r="M37" s="28"/>
      <c r="N37" s="28"/>
      <c r="O37" s="28"/>
      <c r="P37" s="28"/>
      <c r="Q37" s="28"/>
      <c r="R37" s="15">
        <f>SUM(F37:Q37)</f>
        <v>92455.360000000001</v>
      </c>
    </row>
    <row r="38" spans="3:18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15">
        <f>+H39+H40+H44+H45+H46</f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26">
        <f>+R39+R40+R44+R45+R46</f>
        <v>0</v>
      </c>
    </row>
    <row r="39" spans="3:18" x14ac:dyDescent="0.25">
      <c r="C39" s="3" t="s">
        <v>28</v>
      </c>
      <c r="D39" s="14">
        <v>138400000</v>
      </c>
      <c r="E39" s="14">
        <v>138400000</v>
      </c>
      <c r="R39" s="23"/>
    </row>
    <row r="40" spans="3:18" x14ac:dyDescent="0.25">
      <c r="C40" s="3" t="s">
        <v>29</v>
      </c>
      <c r="D40" s="14"/>
      <c r="E40" s="14"/>
      <c r="R40" s="23"/>
    </row>
    <row r="41" spans="3:18" x14ac:dyDescent="0.25">
      <c r="C41" s="3" t="s">
        <v>30</v>
      </c>
      <c r="D41" s="19"/>
      <c r="E41" s="19"/>
      <c r="R41" s="23"/>
    </row>
    <row r="42" spans="3:18" x14ac:dyDescent="0.25">
      <c r="C42" s="3" t="s">
        <v>31</v>
      </c>
      <c r="D42" s="19"/>
      <c r="E42" s="19"/>
      <c r="R42" s="23"/>
    </row>
    <row r="43" spans="3:18" x14ac:dyDescent="0.25">
      <c r="C43" s="3" t="s">
        <v>32</v>
      </c>
      <c r="D43" s="19"/>
      <c r="E43" s="19"/>
      <c r="R43" s="23"/>
    </row>
    <row r="44" spans="3:18" x14ac:dyDescent="0.25">
      <c r="C44" s="3" t="s">
        <v>33</v>
      </c>
      <c r="D44" s="19"/>
      <c r="E44" s="19"/>
      <c r="R44" s="23"/>
    </row>
    <row r="45" spans="3:18" x14ac:dyDescent="0.25">
      <c r="C45" s="3" t="s">
        <v>34</v>
      </c>
      <c r="D45" s="14">
        <v>3000000</v>
      </c>
      <c r="E45" s="14">
        <v>3000000</v>
      </c>
      <c r="F45" s="15">
        <f>+F46+F47+F51+F52+F53</f>
        <v>0</v>
      </c>
      <c r="G45" s="15">
        <f>+G46+G47+G51+G52+G53</f>
        <v>0</v>
      </c>
      <c r="H45" s="15">
        <f>+H46+H47+H51+H52+H53</f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26">
        <f>+R46+R47+R51+R52+R53</f>
        <v>0</v>
      </c>
    </row>
    <row r="46" spans="3:18" x14ac:dyDescent="0.25">
      <c r="C46" s="3" t="s">
        <v>35</v>
      </c>
      <c r="D46" s="14"/>
      <c r="E46" s="14"/>
      <c r="R46" s="23"/>
    </row>
    <row r="47" spans="3:18" x14ac:dyDescent="0.25">
      <c r="C47" s="2" t="s">
        <v>36</v>
      </c>
      <c r="D47" s="18"/>
      <c r="E47" s="19"/>
      <c r="R47" s="23"/>
    </row>
    <row r="48" spans="3:18" x14ac:dyDescent="0.25">
      <c r="C48" s="3" t="s">
        <v>37</v>
      </c>
      <c r="D48" s="19"/>
      <c r="E48" s="19"/>
      <c r="R48" s="23"/>
    </row>
    <row r="49" spans="3:18" x14ac:dyDescent="0.25">
      <c r="C49" s="3" t="s">
        <v>38</v>
      </c>
      <c r="D49" s="19"/>
      <c r="E49" s="19"/>
      <c r="R49" s="23"/>
    </row>
    <row r="50" spans="3:18" x14ac:dyDescent="0.25">
      <c r="C50" s="3" t="s">
        <v>39</v>
      </c>
      <c r="D50" s="19"/>
      <c r="E50" s="19"/>
      <c r="R50" s="23"/>
    </row>
    <row r="51" spans="3:18" x14ac:dyDescent="0.25">
      <c r="C51" s="3" t="s">
        <v>40</v>
      </c>
      <c r="D51" s="19"/>
      <c r="E51" s="19"/>
      <c r="R51" s="23"/>
    </row>
    <row r="52" spans="3:18" x14ac:dyDescent="0.25">
      <c r="C52" s="3" t="s">
        <v>41</v>
      </c>
      <c r="D52" s="19"/>
      <c r="E52" s="19"/>
      <c r="R52" s="23"/>
    </row>
    <row r="53" spans="3:18" x14ac:dyDescent="0.25">
      <c r="C53" s="3" t="s">
        <v>42</v>
      </c>
      <c r="D53" s="19"/>
      <c r="E53" s="19"/>
      <c r="R53" s="23"/>
    </row>
    <row r="54" spans="3:18" x14ac:dyDescent="0.25">
      <c r="C54" s="2" t="s">
        <v>43</v>
      </c>
      <c r="D54" s="15">
        <f t="shared" ref="D54:I54" si="4">+D55+D56+D57+D58+D59+D60+D61+D62+D63</f>
        <v>873739698</v>
      </c>
      <c r="E54" s="15">
        <f t="shared" si="4"/>
        <v>873739698</v>
      </c>
      <c r="F54" s="15">
        <f t="shared" si="4"/>
        <v>0</v>
      </c>
      <c r="G54" s="15">
        <f t="shared" si="4"/>
        <v>0</v>
      </c>
      <c r="H54" s="15">
        <f t="shared" si="4"/>
        <v>10944000</v>
      </c>
      <c r="I54" s="15">
        <f t="shared" si="4"/>
        <v>19154683.199999999</v>
      </c>
      <c r="J54" s="15">
        <f>+J55+J56+J57+J58+J59+J60+J61+J62+J63</f>
        <v>706797.82000000007</v>
      </c>
      <c r="K54" s="15">
        <f>+K55+K56+K57+K58+K59+K60+K61+K62+K63</f>
        <v>47886708</v>
      </c>
      <c r="L54" s="15">
        <f>+L55+L56+L57+L58+L59+L60+L61+L62+L63</f>
        <v>0</v>
      </c>
      <c r="M54" s="15">
        <f>+M55+M56+M57+M58+M59+M60+M61+M62+M63</f>
        <v>0</v>
      </c>
      <c r="N54" s="15">
        <f>+N55+N56+N57+N58+N59+N60+N61+N62+N63</f>
        <v>0</v>
      </c>
      <c r="O54" s="15"/>
      <c r="P54" s="15"/>
      <c r="Q54" s="15"/>
      <c r="R54" s="15">
        <f>SUM(F54:Q54)</f>
        <v>78692189.019999996</v>
      </c>
    </row>
    <row r="55" spans="3:18" x14ac:dyDescent="0.25">
      <c r="C55" s="3" t="s">
        <v>44</v>
      </c>
      <c r="D55" s="14">
        <v>394793789</v>
      </c>
      <c r="E55" s="14">
        <v>394793789</v>
      </c>
      <c r="J55" s="28">
        <v>4037.02</v>
      </c>
      <c r="K55" s="28"/>
      <c r="L55" s="28"/>
      <c r="M55" s="28"/>
      <c r="N55" s="28"/>
      <c r="O55" s="28"/>
      <c r="P55" s="28"/>
      <c r="Q55" s="28"/>
      <c r="R55" s="15">
        <f>SUM(F55:Q55)</f>
        <v>4037.02</v>
      </c>
    </row>
    <row r="56" spans="3:18" x14ac:dyDescent="0.25">
      <c r="C56" s="3" t="s">
        <v>45</v>
      </c>
      <c r="D56" s="14">
        <v>2722239</v>
      </c>
      <c r="E56" s="14">
        <v>2722239</v>
      </c>
      <c r="J56" s="28">
        <v>400998.93</v>
      </c>
      <c r="K56" s="28"/>
      <c r="L56" s="28"/>
      <c r="M56" s="28"/>
      <c r="N56" s="28"/>
      <c r="O56" s="28"/>
      <c r="P56" s="28"/>
      <c r="Q56" s="28"/>
      <c r="R56" s="15">
        <f>SUM(F56:Q56)</f>
        <v>400998.93</v>
      </c>
    </row>
    <row r="57" spans="3:18" x14ac:dyDescent="0.25">
      <c r="C57" s="3" t="s">
        <v>46</v>
      </c>
      <c r="D57" s="14">
        <v>161120063</v>
      </c>
      <c r="E57" s="14">
        <v>161120063</v>
      </c>
      <c r="R57" s="15">
        <f>SUM(F57:Q57)</f>
        <v>0</v>
      </c>
    </row>
    <row r="58" spans="3:18" x14ac:dyDescent="0.25">
      <c r="C58" s="3" t="s">
        <v>47</v>
      </c>
      <c r="D58" s="14">
        <v>115482460</v>
      </c>
      <c r="E58" s="14">
        <v>115482460</v>
      </c>
      <c r="H58" s="28">
        <v>10944000</v>
      </c>
      <c r="I58" s="28"/>
      <c r="J58" s="28"/>
      <c r="K58" s="28"/>
      <c r="L58" s="28"/>
      <c r="M58" s="28"/>
      <c r="N58" s="28"/>
      <c r="O58" s="28"/>
      <c r="P58" s="28"/>
      <c r="Q58" s="28"/>
      <c r="R58" s="15">
        <f>SUM(F58:Q58)</f>
        <v>10944000</v>
      </c>
    </row>
    <row r="59" spans="3:18" x14ac:dyDescent="0.25">
      <c r="C59" s="3" t="s">
        <v>48</v>
      </c>
      <c r="D59" s="14">
        <v>138766947</v>
      </c>
      <c r="E59" s="14">
        <v>138766947</v>
      </c>
      <c r="J59" s="28">
        <v>301761.87</v>
      </c>
      <c r="K59" s="28"/>
      <c r="L59" s="28"/>
      <c r="M59" s="28"/>
      <c r="N59" s="28"/>
      <c r="O59" s="28"/>
      <c r="P59" s="28"/>
      <c r="Q59" s="28"/>
      <c r="R59" s="15">
        <f>SUM(F59:Q59)</f>
        <v>301761.87</v>
      </c>
    </row>
    <row r="60" spans="3:18" x14ac:dyDescent="0.25">
      <c r="C60" s="3" t="s">
        <v>49</v>
      </c>
      <c r="D60" s="14">
        <v>3474000</v>
      </c>
      <c r="E60" s="14">
        <v>3474000</v>
      </c>
      <c r="I60" s="28">
        <v>19154683.199999999</v>
      </c>
      <c r="J60" s="28"/>
      <c r="K60" s="28">
        <v>47886708</v>
      </c>
      <c r="L60" s="28"/>
      <c r="M60" s="28"/>
      <c r="N60" s="28"/>
      <c r="O60" s="28"/>
      <c r="P60" s="28"/>
      <c r="Q60" s="28"/>
      <c r="R60" s="15">
        <f>SUM(F60:Q60)</f>
        <v>67041391.200000003</v>
      </c>
    </row>
    <row r="61" spans="3:18" x14ac:dyDescent="0.25">
      <c r="C61" s="3" t="s">
        <v>50</v>
      </c>
      <c r="D61" s="14"/>
      <c r="E61" s="14"/>
      <c r="R61" s="23"/>
    </row>
    <row r="62" spans="3:18" x14ac:dyDescent="0.25">
      <c r="C62" s="3" t="s">
        <v>51</v>
      </c>
      <c r="D62" s="14">
        <v>56252000</v>
      </c>
      <c r="E62" s="14">
        <v>56252000</v>
      </c>
      <c r="R62" s="23"/>
    </row>
    <row r="63" spans="3:18" x14ac:dyDescent="0.25">
      <c r="C63" s="3" t="s">
        <v>52</v>
      </c>
      <c r="D63" s="19">
        <v>1128200</v>
      </c>
      <c r="E63" s="19">
        <v>1128200</v>
      </c>
      <c r="R63" s="23"/>
    </row>
    <row r="64" spans="3:18" x14ac:dyDescent="0.25">
      <c r="C64" s="2" t="s">
        <v>53</v>
      </c>
      <c r="D64" s="15">
        <f t="shared" ref="D64:R64" si="5">+D65+D66</f>
        <v>0</v>
      </c>
      <c r="E64" s="15">
        <f t="shared" si="5"/>
        <v>0</v>
      </c>
      <c r="F64" s="15">
        <f t="shared" si="5"/>
        <v>0</v>
      </c>
      <c r="G64" s="15">
        <f t="shared" si="5"/>
        <v>0</v>
      </c>
      <c r="H64" s="15">
        <f t="shared" si="5"/>
        <v>0</v>
      </c>
      <c r="I64" s="15"/>
      <c r="J64" s="15"/>
      <c r="K64" s="15"/>
      <c r="L64" s="15"/>
      <c r="M64" s="15"/>
      <c r="N64" s="15"/>
      <c r="O64" s="15"/>
      <c r="P64" s="15"/>
      <c r="Q64" s="15"/>
      <c r="R64" s="15">
        <f>+R65+R66</f>
        <v>0</v>
      </c>
    </row>
    <row r="65" spans="3:18" x14ac:dyDescent="0.25">
      <c r="C65" s="3" t="s">
        <v>54</v>
      </c>
      <c r="D65" s="14"/>
      <c r="E65" s="14"/>
      <c r="R65" s="23"/>
    </row>
    <row r="66" spans="3:18" x14ac:dyDescent="0.25">
      <c r="C66" s="3" t="s">
        <v>55</v>
      </c>
      <c r="D66" s="19"/>
      <c r="E66" s="19"/>
      <c r="R66" s="23"/>
    </row>
    <row r="67" spans="3:18" x14ac:dyDescent="0.25">
      <c r="C67" s="3" t="s">
        <v>56</v>
      </c>
      <c r="D67" s="19"/>
      <c r="E67" s="19"/>
      <c r="R67" s="23"/>
    </row>
    <row r="68" spans="3:18" x14ac:dyDescent="0.25">
      <c r="C68" s="3" t="s">
        <v>57</v>
      </c>
      <c r="D68" s="19"/>
      <c r="E68" s="19"/>
      <c r="R68" s="23"/>
    </row>
    <row r="69" spans="3:18" x14ac:dyDescent="0.25">
      <c r="C69" s="2" t="s">
        <v>58</v>
      </c>
      <c r="D69" s="18"/>
      <c r="E69" s="19"/>
      <c r="R69" s="23"/>
    </row>
    <row r="70" spans="3:18" x14ac:dyDescent="0.25">
      <c r="C70" s="3" t="s">
        <v>59</v>
      </c>
      <c r="D70" s="19"/>
      <c r="E70" s="19"/>
      <c r="R70" s="23"/>
    </row>
    <row r="71" spans="3:18" x14ac:dyDescent="0.25">
      <c r="C71" s="3" t="s">
        <v>60</v>
      </c>
      <c r="D71" s="19"/>
      <c r="E71" s="19"/>
      <c r="R71" s="23"/>
    </row>
    <row r="72" spans="3:18" x14ac:dyDescent="0.2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15">
        <f>+H73+H74+H75</f>
        <v>0</v>
      </c>
      <c r="I72" s="15"/>
      <c r="J72" s="15"/>
      <c r="K72" s="15"/>
      <c r="L72" s="15"/>
      <c r="M72" s="15"/>
      <c r="N72" s="15"/>
      <c r="O72" s="15"/>
      <c r="P72" s="15"/>
      <c r="Q72" s="15"/>
      <c r="R72" s="26">
        <f t="shared" ref="R72" si="6">+R73+R74+R75</f>
        <v>0</v>
      </c>
    </row>
    <row r="73" spans="3:18" x14ac:dyDescent="0.25">
      <c r="C73" s="3" t="s">
        <v>62</v>
      </c>
      <c r="D73" s="19"/>
      <c r="E73" s="19"/>
      <c r="R73" s="23"/>
    </row>
    <row r="74" spans="3:18" x14ac:dyDescent="0.25">
      <c r="C74" s="3" t="s">
        <v>63</v>
      </c>
      <c r="D74" s="14"/>
      <c r="E74" s="14"/>
      <c r="R74" s="23"/>
    </row>
    <row r="75" spans="3:18" x14ac:dyDescent="0.25">
      <c r="C75" s="3" t="s">
        <v>64</v>
      </c>
      <c r="D75" s="19"/>
      <c r="E75" s="19"/>
      <c r="R75" s="23"/>
    </row>
    <row r="76" spans="3:18" x14ac:dyDescent="0.25">
      <c r="C76" s="1" t="s">
        <v>67</v>
      </c>
      <c r="D76" s="17">
        <f>+D80</f>
        <v>0</v>
      </c>
      <c r="E76" s="17">
        <f>+E80</f>
        <v>0</v>
      </c>
      <c r="F76" s="17">
        <f t="shared" ref="F76:H76" si="7">+F80</f>
        <v>0</v>
      </c>
      <c r="G76" s="17">
        <f t="shared" si="7"/>
        <v>0</v>
      </c>
      <c r="H76" s="17">
        <f t="shared" si="7"/>
        <v>0</v>
      </c>
      <c r="I76" s="17"/>
      <c r="J76" s="17"/>
      <c r="K76" s="17"/>
      <c r="L76" s="17"/>
      <c r="M76" s="17"/>
      <c r="N76" s="17"/>
      <c r="O76" s="17"/>
      <c r="P76" s="17"/>
      <c r="Q76" s="17"/>
      <c r="R76" s="27">
        <f>+R80</f>
        <v>0</v>
      </c>
    </row>
    <row r="77" spans="3:18" x14ac:dyDescent="0.25">
      <c r="C77" s="2" t="s">
        <v>68</v>
      </c>
      <c r="D77" s="18"/>
      <c r="E77" s="19"/>
      <c r="R77" s="23"/>
    </row>
    <row r="78" spans="3:18" x14ac:dyDescent="0.25">
      <c r="C78" s="3" t="s">
        <v>69</v>
      </c>
      <c r="D78" s="19"/>
      <c r="E78" s="19"/>
      <c r="R78" s="23"/>
    </row>
    <row r="79" spans="3:18" x14ac:dyDescent="0.25">
      <c r="C79" s="3" t="s">
        <v>70</v>
      </c>
      <c r="D79" s="19"/>
      <c r="E79" s="19"/>
      <c r="R79" s="23"/>
    </row>
    <row r="80" spans="3:18" x14ac:dyDescent="0.25">
      <c r="C80" s="2" t="s">
        <v>71</v>
      </c>
      <c r="D80" s="15">
        <f t="shared" ref="D80:R80" si="8">+D81+D82</f>
        <v>0</v>
      </c>
      <c r="E80" s="15">
        <f t="shared" si="8"/>
        <v>0</v>
      </c>
      <c r="F80" s="15">
        <f t="shared" si="8"/>
        <v>0</v>
      </c>
      <c r="G80" s="15">
        <f t="shared" si="8"/>
        <v>0</v>
      </c>
      <c r="H80" s="15">
        <f t="shared" si="8"/>
        <v>0</v>
      </c>
      <c r="I80" s="15"/>
      <c r="J80" s="15"/>
      <c r="K80" s="15"/>
      <c r="L80" s="15"/>
      <c r="M80" s="15"/>
      <c r="N80" s="15"/>
      <c r="O80" s="15"/>
      <c r="P80" s="15"/>
      <c r="Q80" s="15"/>
      <c r="R80" s="26">
        <f t="shared" si="8"/>
        <v>0</v>
      </c>
    </row>
    <row r="81" spans="3:18" x14ac:dyDescent="0.25">
      <c r="C81" s="3" t="s">
        <v>72</v>
      </c>
      <c r="D81" s="14"/>
      <c r="E81" s="14"/>
      <c r="R81" s="23"/>
    </row>
    <row r="82" spans="3:18" x14ac:dyDescent="0.25">
      <c r="C82" s="3" t="s">
        <v>73</v>
      </c>
      <c r="D82" s="14"/>
      <c r="E82" s="14"/>
      <c r="R82" s="23"/>
    </row>
    <row r="83" spans="3:18" x14ac:dyDescent="0.25">
      <c r="C83" s="2" t="s">
        <v>74</v>
      </c>
      <c r="D83" s="18"/>
      <c r="E83" s="19"/>
      <c r="R83" s="23"/>
    </row>
    <row r="84" spans="3:18" x14ac:dyDescent="0.25">
      <c r="C84" s="3" t="s">
        <v>75</v>
      </c>
      <c r="D84" s="19"/>
      <c r="E84" s="19"/>
      <c r="R84" s="23"/>
    </row>
    <row r="85" spans="3:18" x14ac:dyDescent="0.25">
      <c r="C85" s="5" t="s">
        <v>65</v>
      </c>
      <c r="D85" s="20">
        <f t="shared" ref="D85:J85" si="9">+D12+D18+D28+D38+D54+D64+D72+D80</f>
        <v>9192195387</v>
      </c>
      <c r="E85" s="20">
        <f t="shared" si="9"/>
        <v>9192195387</v>
      </c>
      <c r="F85" s="20">
        <f t="shared" si="9"/>
        <v>247924487.33000001</v>
      </c>
      <c r="G85" s="20">
        <f t="shared" si="9"/>
        <v>248587779.25</v>
      </c>
      <c r="H85" s="20">
        <f t="shared" si="9"/>
        <v>277283935.74000001</v>
      </c>
      <c r="I85" s="20">
        <f t="shared" si="9"/>
        <v>269672325.65999997</v>
      </c>
      <c r="J85" s="20">
        <f t="shared" si="9"/>
        <v>247786054.69</v>
      </c>
      <c r="K85" s="20">
        <f t="shared" ref="K85:Q85" si="10">+K12+K18+K28+K38+K54+K64+K72+K80</f>
        <v>295578463.34000003</v>
      </c>
      <c r="L85" s="20">
        <f t="shared" si="10"/>
        <v>246042389.44</v>
      </c>
      <c r="M85" s="20">
        <f t="shared" si="10"/>
        <v>246295148.22</v>
      </c>
      <c r="N85" s="20">
        <f t="shared" si="10"/>
        <v>245873112.62</v>
      </c>
      <c r="O85" s="20">
        <f t="shared" si="10"/>
        <v>246646914.01999998</v>
      </c>
      <c r="P85" s="20">
        <f t="shared" si="10"/>
        <v>447890405.97000003</v>
      </c>
      <c r="Q85" s="20">
        <f t="shared" si="10"/>
        <v>249193564.76000002</v>
      </c>
      <c r="R85" s="20">
        <f>+R12+R18+R28+R38+R54+R64+R72+R80</f>
        <v>3268774581.0400004</v>
      </c>
    </row>
    <row r="87" spans="3:18" x14ac:dyDescent="0.25">
      <c r="C87" s="16" t="s">
        <v>85</v>
      </c>
      <c r="K87" s="23"/>
      <c r="L87" s="23"/>
      <c r="M87" s="23"/>
      <c r="N87" s="28"/>
      <c r="O87" s="28"/>
      <c r="P87" s="28"/>
      <c r="Q87" s="28"/>
    </row>
    <row r="88" spans="3:18" x14ac:dyDescent="0.25">
      <c r="J88" s="23"/>
      <c r="K88" s="23"/>
      <c r="L88" s="23"/>
      <c r="M88" s="23"/>
      <c r="N88" s="23"/>
      <c r="O88" s="23"/>
      <c r="P88" s="23"/>
      <c r="Q88" s="23"/>
    </row>
    <row r="89" spans="3:18" x14ac:dyDescent="0.25">
      <c r="N89" s="19"/>
      <c r="O89" s="19"/>
      <c r="P89" s="19"/>
      <c r="Q89" s="19"/>
    </row>
    <row r="90" spans="3:18" ht="15.75" thickBot="1" x14ac:dyDescent="0.3">
      <c r="J90" s="29"/>
      <c r="K90" s="29"/>
      <c r="L90" s="29"/>
      <c r="M90" s="29"/>
      <c r="N90" s="29"/>
      <c r="O90" s="29"/>
      <c r="P90" s="29"/>
      <c r="Q90" s="29"/>
    </row>
    <row r="91" spans="3:18" ht="26.25" customHeight="1" thickBot="1" x14ac:dyDescent="0.3">
      <c r="C91" s="13" t="s">
        <v>80</v>
      </c>
    </row>
    <row r="92" spans="3:18" ht="33.75" customHeight="1" thickBot="1" x14ac:dyDescent="0.3">
      <c r="C92" s="11" t="s">
        <v>81</v>
      </c>
    </row>
    <row r="93" spans="3:18" ht="60.75" thickBot="1" x14ac:dyDescent="0.3">
      <c r="C93" s="12" t="s">
        <v>82</v>
      </c>
    </row>
    <row r="94" spans="3:18" x14ac:dyDescent="0.25">
      <c r="C94" s="21"/>
    </row>
    <row r="95" spans="3:18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R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2025-01-10T12:27:34Z</cp:lastPrinted>
  <dcterms:created xsi:type="dcterms:W3CDTF">2021-07-29T18:58:50Z</dcterms:created>
  <dcterms:modified xsi:type="dcterms:W3CDTF">2025-01-10T12:28:02Z</dcterms:modified>
</cp:coreProperties>
</file>