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DQ-FILESRV\Contabilidad General\DGA\2024\9. Septiembre\Estados Financieros Septiembre 2024\Portal\"/>
    </mc:Choice>
  </mc:AlternateContent>
  <xr:revisionPtr revIDLastSave="0" documentId="13_ncr:1_{D5B58ADD-8A5F-46E3-B8D1-32228C752BF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09" sheetId="2" r:id="rId1"/>
  </sheets>
  <definedNames>
    <definedName name="_xlnm._FilterDatabase" localSheetId="0" hidden="1">'202409'!$A$5:$K$366</definedName>
    <definedName name="_xlnm.Print_Titles" localSheetId="0">'202409'!$1:$5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5" i="2" l="1"/>
  <c r="N165" i="2" s="1"/>
  <c r="O165" i="2" s="1"/>
  <c r="M166" i="2"/>
  <c r="N166" i="2" s="1"/>
  <c r="O166" i="2" s="1"/>
  <c r="M167" i="2"/>
  <c r="N167" i="2" s="1"/>
  <c r="O167" i="2" s="1"/>
  <c r="M168" i="2"/>
  <c r="N168" i="2" s="1"/>
  <c r="M169" i="2"/>
  <c r="N169" i="2" s="1"/>
  <c r="M170" i="2"/>
  <c r="N170" i="2" s="1"/>
  <c r="O170" i="2" s="1"/>
  <c r="M171" i="2"/>
  <c r="N171" i="2" s="1"/>
  <c r="M172" i="2"/>
  <c r="N172" i="2" s="1"/>
  <c r="M173" i="2"/>
  <c r="N173" i="2" s="1"/>
  <c r="O173" i="2" s="1"/>
  <c r="M174" i="2"/>
  <c r="N174" i="2"/>
  <c r="O174" i="2" s="1"/>
  <c r="M175" i="2"/>
  <c r="N175" i="2" s="1"/>
  <c r="O175" i="2" s="1"/>
  <c r="M176" i="2"/>
  <c r="O176" i="2" s="1"/>
  <c r="N176" i="2"/>
  <c r="M177" i="2"/>
  <c r="N177" i="2" s="1"/>
  <c r="M178" i="2"/>
  <c r="N178" i="2" s="1"/>
  <c r="O178" i="2" s="1"/>
  <c r="M179" i="2"/>
  <c r="N179" i="2" s="1"/>
  <c r="M180" i="2"/>
  <c r="O180" i="2" s="1"/>
  <c r="N180" i="2"/>
  <c r="M181" i="2"/>
  <c r="N181" i="2" s="1"/>
  <c r="O181" i="2" s="1"/>
  <c r="M182" i="2"/>
  <c r="N182" i="2"/>
  <c r="O182" i="2" s="1"/>
  <c r="M183" i="2"/>
  <c r="N183" i="2" s="1"/>
  <c r="O183" i="2" s="1"/>
  <c r="M184" i="2"/>
  <c r="N184" i="2"/>
  <c r="M185" i="2"/>
  <c r="N185" i="2" s="1"/>
  <c r="M186" i="2"/>
  <c r="N186" i="2"/>
  <c r="O186" i="2" s="1"/>
  <c r="M187" i="2"/>
  <c r="N187" i="2" s="1"/>
  <c r="M188" i="2"/>
  <c r="O188" i="2" s="1"/>
  <c r="N188" i="2"/>
  <c r="M189" i="2"/>
  <c r="N189" i="2" s="1"/>
  <c r="O189" i="2" s="1"/>
  <c r="M190" i="2"/>
  <c r="N190" i="2"/>
  <c r="O190" i="2" s="1"/>
  <c r="M191" i="2"/>
  <c r="N191" i="2" s="1"/>
  <c r="O191" i="2" s="1"/>
  <c r="M192" i="2"/>
  <c r="N192" i="2" s="1"/>
  <c r="M193" i="2"/>
  <c r="N193" i="2" s="1"/>
  <c r="M194" i="2"/>
  <c r="N194" i="2" s="1"/>
  <c r="O194" i="2" s="1"/>
  <c r="M195" i="2"/>
  <c r="N195" i="2" s="1"/>
  <c r="M196" i="2"/>
  <c r="N196" i="2"/>
  <c r="M197" i="2"/>
  <c r="N197" i="2" s="1"/>
  <c r="O197" i="2" s="1"/>
  <c r="M198" i="2"/>
  <c r="N198" i="2"/>
  <c r="O198" i="2" s="1"/>
  <c r="M199" i="2"/>
  <c r="N199" i="2" s="1"/>
  <c r="O199" i="2" s="1"/>
  <c r="M200" i="2"/>
  <c r="N200" i="2"/>
  <c r="M201" i="2"/>
  <c r="N201" i="2" s="1"/>
  <c r="M202" i="2"/>
  <c r="N202" i="2"/>
  <c r="O202" i="2" s="1"/>
  <c r="M203" i="2"/>
  <c r="N203" i="2" s="1"/>
  <c r="M204" i="2"/>
  <c r="N204" i="2"/>
  <c r="M205" i="2"/>
  <c r="N205" i="2" s="1"/>
  <c r="O205" i="2" s="1"/>
  <c r="M206" i="2"/>
  <c r="N206" i="2"/>
  <c r="O206" i="2" s="1"/>
  <c r="M207" i="2"/>
  <c r="N207" i="2" s="1"/>
  <c r="O207" i="2" s="1"/>
  <c r="M208" i="2"/>
  <c r="N208" i="2" s="1"/>
  <c r="M209" i="2"/>
  <c r="N209" i="2" s="1"/>
  <c r="M211" i="2"/>
  <c r="N211" i="2"/>
  <c r="O211" i="2" s="1"/>
  <c r="M212" i="2"/>
  <c r="N212" i="2" s="1"/>
  <c r="M213" i="2"/>
  <c r="N213" i="2"/>
  <c r="M214" i="2"/>
  <c r="N214" i="2" s="1"/>
  <c r="O214" i="2" s="1"/>
  <c r="M215" i="2"/>
  <c r="N215" i="2"/>
  <c r="O215" i="2" s="1"/>
  <c r="M216" i="2"/>
  <c r="N216" i="2" s="1"/>
  <c r="O216" i="2" s="1"/>
  <c r="M217" i="2"/>
  <c r="N217" i="2"/>
  <c r="M218" i="2"/>
  <c r="N218" i="2" s="1"/>
  <c r="M219" i="2"/>
  <c r="N219" i="2"/>
  <c r="O219" i="2" s="1"/>
  <c r="M220" i="2"/>
  <c r="N220" i="2" s="1"/>
  <c r="M221" i="2"/>
  <c r="N221" i="2" s="1"/>
  <c r="M222" i="2"/>
  <c r="N222" i="2" s="1"/>
  <c r="O222" i="2" s="1"/>
  <c r="M223" i="2"/>
  <c r="N223" i="2"/>
  <c r="O223" i="2" s="1"/>
  <c r="M224" i="2"/>
  <c r="N224" i="2" s="1"/>
  <c r="O224" i="2" s="1"/>
  <c r="M225" i="2"/>
  <c r="N225" i="2" s="1"/>
  <c r="M226" i="2"/>
  <c r="N226" i="2" s="1"/>
  <c r="M227" i="2"/>
  <c r="N227" i="2" s="1"/>
  <c r="O227" i="2" s="1"/>
  <c r="M228" i="2"/>
  <c r="N228" i="2" s="1"/>
  <c r="M229" i="2"/>
  <c r="N229" i="2"/>
  <c r="M230" i="2"/>
  <c r="N230" i="2" s="1"/>
  <c r="O230" i="2" s="1"/>
  <c r="M231" i="2"/>
  <c r="N231" i="2"/>
  <c r="O231" i="2" s="1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N248" i="2" s="1"/>
  <c r="M249" i="2"/>
  <c r="N249" i="2" s="1"/>
  <c r="M250" i="2"/>
  <c r="N250" i="2" s="1"/>
  <c r="M251" i="2"/>
  <c r="N251" i="2"/>
  <c r="M252" i="2"/>
  <c r="N252" i="2" s="1"/>
  <c r="M253" i="2"/>
  <c r="N253" i="2" s="1"/>
  <c r="O253" i="2" s="1"/>
  <c r="M254" i="2"/>
  <c r="N254" i="2" s="1"/>
  <c r="O254" i="2" s="1"/>
  <c r="M269" i="2"/>
  <c r="N269" i="2"/>
  <c r="M270" i="2"/>
  <c r="N270" i="2" s="1"/>
  <c r="M271" i="2"/>
  <c r="N271" i="2"/>
  <c r="O271" i="2" s="1"/>
  <c r="M272" i="2"/>
  <c r="N272" i="2" s="1"/>
  <c r="M273" i="2"/>
  <c r="N273" i="2"/>
  <c r="M274" i="2"/>
  <c r="N274" i="2"/>
  <c r="O274" i="2"/>
  <c r="M275" i="2"/>
  <c r="N275" i="2"/>
  <c r="O275" i="2" s="1"/>
  <c r="M276" i="2"/>
  <c r="N276" i="2" s="1"/>
  <c r="O276" i="2" s="1"/>
  <c r="M277" i="2"/>
  <c r="N277" i="2"/>
  <c r="M278" i="2"/>
  <c r="N278" i="2" s="1"/>
  <c r="M279" i="2"/>
  <c r="N279" i="2" s="1"/>
  <c r="O279" i="2" s="1"/>
  <c r="M280" i="2"/>
  <c r="N280" i="2" s="1"/>
  <c r="M281" i="2"/>
  <c r="N281" i="2"/>
  <c r="M282" i="2"/>
  <c r="N282" i="2"/>
  <c r="O282" i="2"/>
  <c r="M283" i="2"/>
  <c r="N283" i="2" s="1"/>
  <c r="O283" i="2" s="1"/>
  <c r="M284" i="2"/>
  <c r="N284" i="2" s="1"/>
  <c r="O284" i="2" s="1"/>
  <c r="M285" i="2"/>
  <c r="N285" i="2"/>
  <c r="M286" i="2"/>
  <c r="N286" i="2" s="1"/>
  <c r="M287" i="2"/>
  <c r="N287" i="2"/>
  <c r="O287" i="2"/>
  <c r="M288" i="2"/>
  <c r="N288" i="2" s="1"/>
  <c r="M289" i="2"/>
  <c r="N289" i="2" s="1"/>
  <c r="M290" i="2"/>
  <c r="N290" i="2"/>
  <c r="O290" i="2"/>
  <c r="M291" i="2"/>
  <c r="N291" i="2"/>
  <c r="O291" i="2" s="1"/>
  <c r="M292" i="2"/>
  <c r="N292" i="2" s="1"/>
  <c r="O292" i="2" s="1"/>
  <c r="M293" i="2"/>
  <c r="N293" i="2"/>
  <c r="M294" i="2"/>
  <c r="N294" i="2" s="1"/>
  <c r="M295" i="2"/>
  <c r="N295" i="2"/>
  <c r="O295" i="2"/>
  <c r="M296" i="2"/>
  <c r="N296" i="2" s="1"/>
  <c r="M297" i="2"/>
  <c r="N297" i="2" s="1"/>
  <c r="M298" i="2"/>
  <c r="N298" i="2" s="1"/>
  <c r="M299" i="2"/>
  <c r="N299" i="2"/>
  <c r="O299" i="2" s="1"/>
  <c r="M300" i="2"/>
  <c r="N300" i="2" s="1"/>
  <c r="O300" i="2" s="1"/>
  <c r="M301" i="2"/>
  <c r="N301" i="2"/>
  <c r="M302" i="2"/>
  <c r="N302" i="2" s="1"/>
  <c r="M303" i="2"/>
  <c r="N303" i="2" s="1"/>
  <c r="M304" i="2"/>
  <c r="N304" i="2" s="1"/>
  <c r="M305" i="2"/>
  <c r="N305" i="2" s="1"/>
  <c r="M306" i="2"/>
  <c r="N306" i="2"/>
  <c r="O306" i="2"/>
  <c r="M307" i="2"/>
  <c r="N307" i="2"/>
  <c r="O307" i="2" s="1"/>
  <c r="M308" i="2"/>
  <c r="N308" i="2" s="1"/>
  <c r="O308" i="2" s="1"/>
  <c r="M309" i="2"/>
  <c r="N309" i="2"/>
  <c r="M310" i="2"/>
  <c r="N310" i="2" s="1"/>
  <c r="M311" i="2"/>
  <c r="N311" i="2" s="1"/>
  <c r="M312" i="2"/>
  <c r="N312" i="2" s="1"/>
  <c r="M313" i="2"/>
  <c r="N313" i="2" s="1"/>
  <c r="M314" i="2"/>
  <c r="N314" i="2"/>
  <c r="O314" i="2"/>
  <c r="M315" i="2"/>
  <c r="N315" i="2"/>
  <c r="O315" i="2" s="1"/>
  <c r="M316" i="2"/>
  <c r="N316" i="2" s="1"/>
  <c r="O316" i="2" s="1"/>
  <c r="M317" i="2"/>
  <c r="N317" i="2"/>
  <c r="M318" i="2"/>
  <c r="N318" i="2" s="1"/>
  <c r="M319" i="2"/>
  <c r="N319" i="2"/>
  <c r="O319" i="2"/>
  <c r="M320" i="2"/>
  <c r="N320" i="2" s="1"/>
  <c r="M321" i="2"/>
  <c r="N321" i="2" s="1"/>
  <c r="M322" i="2"/>
  <c r="N322" i="2"/>
  <c r="O322" i="2"/>
  <c r="M323" i="2"/>
  <c r="N323" i="2"/>
  <c r="O323" i="2" s="1"/>
  <c r="M324" i="2"/>
  <c r="N324" i="2" s="1"/>
  <c r="O324" i="2" s="1"/>
  <c r="M325" i="2"/>
  <c r="N325" i="2" s="1"/>
  <c r="M326" i="2"/>
  <c r="N326" i="2" s="1"/>
  <c r="M327" i="2"/>
  <c r="N327" i="2"/>
  <c r="O327" i="2"/>
  <c r="M328" i="2"/>
  <c r="N328" i="2" s="1"/>
  <c r="M329" i="2"/>
  <c r="N329" i="2" s="1"/>
  <c r="M330" i="2"/>
  <c r="O330" i="2" s="1"/>
  <c r="N330" i="2"/>
  <c r="M331" i="2"/>
  <c r="N331" i="2"/>
  <c r="O331" i="2" s="1"/>
  <c r="M332" i="2"/>
  <c r="N332" i="2" s="1"/>
  <c r="O332" i="2" s="1"/>
  <c r="M333" i="2"/>
  <c r="N333" i="2"/>
  <c r="M334" i="2"/>
  <c r="N334" i="2" s="1"/>
  <c r="M335" i="2"/>
  <c r="N335" i="2"/>
  <c r="O335" i="2"/>
  <c r="M336" i="2"/>
  <c r="N336" i="2" s="1"/>
  <c r="M337" i="2"/>
  <c r="N337" i="2" s="1"/>
  <c r="M338" i="2"/>
  <c r="O338" i="2" s="1"/>
  <c r="N338" i="2"/>
  <c r="M339" i="2"/>
  <c r="N339" i="2" s="1"/>
  <c r="O339" i="2" s="1"/>
  <c r="M340" i="2"/>
  <c r="N340" i="2" s="1"/>
  <c r="O340" i="2" s="1"/>
  <c r="M341" i="2"/>
  <c r="N341" i="2"/>
  <c r="M342" i="2"/>
  <c r="N342" i="2" s="1"/>
  <c r="M343" i="2"/>
  <c r="O343" i="2" s="1"/>
  <c r="N343" i="2"/>
  <c r="M344" i="2"/>
  <c r="N344" i="2" s="1"/>
  <c r="M345" i="2"/>
  <c r="N345" i="2" s="1"/>
  <c r="M346" i="2"/>
  <c r="N346" i="2"/>
  <c r="O346" i="2"/>
  <c r="M347" i="2"/>
  <c r="N347" i="2" s="1"/>
  <c r="O347" i="2" s="1"/>
  <c r="M348" i="2"/>
  <c r="N348" i="2" s="1"/>
  <c r="O348" i="2" s="1"/>
  <c r="M349" i="2"/>
  <c r="N349" i="2"/>
  <c r="M350" i="2"/>
  <c r="N350" i="2" s="1"/>
  <c r="M351" i="2"/>
  <c r="N351" i="2"/>
  <c r="O351" i="2"/>
  <c r="M352" i="2"/>
  <c r="N352" i="2" s="1"/>
  <c r="M353" i="2"/>
  <c r="N353" i="2" s="1"/>
  <c r="M354" i="2"/>
  <c r="N354" i="2"/>
  <c r="O354" i="2"/>
  <c r="M355" i="2"/>
  <c r="N355" i="2"/>
  <c r="O355" i="2" s="1"/>
  <c r="M356" i="2"/>
  <c r="N356" i="2" s="1"/>
  <c r="O356" i="2" s="1"/>
  <c r="M357" i="2"/>
  <c r="N357" i="2"/>
  <c r="M358" i="2"/>
  <c r="N358" i="2" s="1"/>
  <c r="M359" i="2"/>
  <c r="N359" i="2"/>
  <c r="O359" i="2"/>
  <c r="M360" i="2"/>
  <c r="N360" i="2" s="1"/>
  <c r="M361" i="2"/>
  <c r="N361" i="2" s="1"/>
  <c r="M362" i="2"/>
  <c r="N362" i="2" s="1"/>
  <c r="M363" i="2"/>
  <c r="N363" i="2"/>
  <c r="O363" i="2" s="1"/>
  <c r="M364" i="2"/>
  <c r="N364" i="2" s="1"/>
  <c r="O364" i="2" s="1"/>
  <c r="M365" i="2"/>
  <c r="N365" i="2"/>
  <c r="J210" i="2"/>
  <c r="O311" i="2" l="1"/>
  <c r="O357" i="2"/>
  <c r="O293" i="2"/>
  <c r="O252" i="2"/>
  <c r="O204" i="2"/>
  <c r="O172" i="2"/>
  <c r="O333" i="2"/>
  <c r="O192" i="2"/>
  <c r="O213" i="2"/>
  <c r="O317" i="2"/>
  <c r="O298" i="2"/>
  <c r="O281" i="2"/>
  <c r="O249" i="2"/>
  <c r="O200" i="2"/>
  <c r="O365" i="2"/>
  <c r="O301" i="2"/>
  <c r="O225" i="2"/>
  <c r="O309" i="2"/>
  <c r="O251" i="2"/>
  <c r="O273" i="2"/>
  <c r="O362" i="2"/>
  <c r="O168" i="2"/>
  <c r="O325" i="2"/>
  <c r="O221" i="2"/>
  <c r="O208" i="2"/>
  <c r="O341" i="2"/>
  <c r="O269" i="2"/>
  <c r="O229" i="2"/>
  <c r="O196" i="2"/>
  <c r="O303" i="2"/>
  <c r="O277" i="2"/>
  <c r="O349" i="2"/>
  <c r="O285" i="2"/>
  <c r="O217" i="2"/>
  <c r="O184" i="2"/>
  <c r="O361" i="2"/>
  <c r="O353" i="2"/>
  <c r="O345" i="2"/>
  <c r="O337" i="2"/>
  <c r="O329" i="2"/>
  <c r="O321" i="2"/>
  <c r="O313" i="2"/>
  <c r="O305" i="2"/>
  <c r="O297" i="2"/>
  <c r="O289" i="2"/>
  <c r="O358" i="2"/>
  <c r="O350" i="2"/>
  <c r="O342" i="2"/>
  <c r="O334" i="2"/>
  <c r="O326" i="2"/>
  <c r="O318" i="2"/>
  <c r="O310" i="2"/>
  <c r="O302" i="2"/>
  <c r="O294" i="2"/>
  <c r="O286" i="2"/>
  <c r="O278" i="2"/>
  <c r="O270" i="2"/>
  <c r="O248" i="2"/>
  <c r="O226" i="2"/>
  <c r="O218" i="2"/>
  <c r="O209" i="2"/>
  <c r="O201" i="2"/>
  <c r="O193" i="2"/>
  <c r="O185" i="2"/>
  <c r="O177" i="2"/>
  <c r="O169" i="2"/>
  <c r="O352" i="2"/>
  <c r="O344" i="2"/>
  <c r="O336" i="2"/>
  <c r="O312" i="2"/>
  <c r="O304" i="2"/>
  <c r="O296" i="2"/>
  <c r="O288" i="2"/>
  <c r="O280" i="2"/>
  <c r="O272" i="2"/>
  <c r="O250" i="2"/>
  <c r="O228" i="2"/>
  <c r="O220" i="2"/>
  <c r="O212" i="2"/>
  <c r="O203" i="2"/>
  <c r="O195" i="2"/>
  <c r="O187" i="2"/>
  <c r="O179" i="2"/>
  <c r="O171" i="2"/>
  <c r="O360" i="2"/>
  <c r="O328" i="2"/>
  <c r="O320" i="2"/>
  <c r="L5" i="2"/>
  <c r="I366" i="2" l="1"/>
  <c r="K366" i="2"/>
  <c r="J366" i="2" l="1"/>
</calcChain>
</file>

<file path=xl/sharedStrings.xml><?xml version="1.0" encoding="utf-8"?>
<sst xmlns="http://schemas.openxmlformats.org/spreadsheetml/2006/main" count="2525" uniqueCount="1211">
  <si>
    <t>Dirección General de Aduanas</t>
  </si>
  <si>
    <t>Antigüedad de Proveedores</t>
  </si>
  <si>
    <t>ID</t>
  </si>
  <si>
    <t>NOMBRE</t>
  </si>
  <si>
    <t>CTA PRESUPUESTARIA</t>
  </si>
  <si>
    <t>NOMBRE CTA. PRESUPUESTARIA</t>
  </si>
  <si>
    <t>COMPROBANTE</t>
  </si>
  <si>
    <t>FECHA DE FACTURA</t>
  </si>
  <si>
    <t>FECHA DE REGISTRO</t>
  </si>
  <si>
    <t>CONCEPTO</t>
  </si>
  <si>
    <t>MONTO BRUTO</t>
  </si>
  <si>
    <t>RETENCIONES</t>
  </si>
  <si>
    <t>MONTO NETO</t>
  </si>
  <si>
    <t>CP000000007</t>
  </si>
  <si>
    <t>AGUA CRYSTAL, S. A.</t>
  </si>
  <si>
    <t>231101</t>
  </si>
  <si>
    <t>B15000042619</t>
  </si>
  <si>
    <t>SUMINISTRO DE AGUA PARA CONSUMO HUMANO</t>
  </si>
  <si>
    <t>B1500038724</t>
  </si>
  <si>
    <t>B1500038760</t>
  </si>
  <si>
    <t>B1500038818</t>
  </si>
  <si>
    <t>ADQUISICION DE AGUA PARA  CONSUMO HUMANO</t>
  </si>
  <si>
    <t>B1500038853</t>
  </si>
  <si>
    <t>B1500038870</t>
  </si>
  <si>
    <t>B1500038905</t>
  </si>
  <si>
    <t>B1500038906</t>
  </si>
  <si>
    <t>B1500038907</t>
  </si>
  <si>
    <t>B1500038946</t>
  </si>
  <si>
    <t>B1500038949</t>
  </si>
  <si>
    <t>B1500038978</t>
  </si>
  <si>
    <t>B1500039157</t>
  </si>
  <si>
    <t>B1500039159</t>
  </si>
  <si>
    <t>B1500039174</t>
  </si>
  <si>
    <t>B1500039175</t>
  </si>
  <si>
    <t>B1500039181</t>
  </si>
  <si>
    <t>B1500039233</t>
  </si>
  <si>
    <t>B1500039237</t>
  </si>
  <si>
    <t>B1500039257</t>
  </si>
  <si>
    <t>B1500039265</t>
  </si>
  <si>
    <t>B1500039267</t>
  </si>
  <si>
    <t>B1500039296</t>
  </si>
  <si>
    <t>B1500039297</t>
  </si>
  <si>
    <t>B1500039301</t>
  </si>
  <si>
    <t>B1500039322</t>
  </si>
  <si>
    <t>B1500039324</t>
  </si>
  <si>
    <t>B1500039325</t>
  </si>
  <si>
    <t>B1500039326</t>
  </si>
  <si>
    <t>B1500039327</t>
  </si>
  <si>
    <t>B1500039328</t>
  </si>
  <si>
    <t>B1500039329</t>
  </si>
  <si>
    <t>B1500039331</t>
  </si>
  <si>
    <t>B1500039332</t>
  </si>
  <si>
    <t>B1500039346</t>
  </si>
  <si>
    <t>B1500039374</t>
  </si>
  <si>
    <t>B1500039406</t>
  </si>
  <si>
    <t>B1500039411</t>
  </si>
  <si>
    <t>B1500039423</t>
  </si>
  <si>
    <t>B1500039433</t>
  </si>
  <si>
    <t>B1500040792</t>
  </si>
  <si>
    <t>B1500042134</t>
  </si>
  <si>
    <t>B1500042395</t>
  </si>
  <si>
    <t>B1500042862</t>
  </si>
  <si>
    <t>ADQUISICION DE AGUA PARA  CONSUMO HUMANO FALTANTE 5% ISR AGUA CRYSTAL</t>
  </si>
  <si>
    <t>CP000000008</t>
  </si>
  <si>
    <t>AIR LIQUIDE DOMINICANA, SAS.</t>
  </si>
  <si>
    <t>237299</t>
  </si>
  <si>
    <t>B1500021391</t>
  </si>
  <si>
    <t>SERVICIO DE LLENADO DE TANQUES DE GASES DE ALTA PUREZA.</t>
  </si>
  <si>
    <t>CP000000009</t>
  </si>
  <si>
    <t>ALFREDO FELIPE</t>
  </si>
  <si>
    <t>228702</t>
  </si>
  <si>
    <t>CP000000025</t>
  </si>
  <si>
    <t>CENTRO CUESTA NACIONAL SAS</t>
  </si>
  <si>
    <t>B1500000163</t>
  </si>
  <si>
    <t>CP000000029</t>
  </si>
  <si>
    <t>COLUMBUS NETWORKS DOMINICANA, S. A.</t>
  </si>
  <si>
    <t>CP000000054</t>
  </si>
  <si>
    <t>GALERIA LEGAL BNR SRL</t>
  </si>
  <si>
    <t>CP000000089</t>
  </si>
  <si>
    <t>PROVESOL PROVEEDORES DE SOLUCIONES, SRL</t>
  </si>
  <si>
    <t>CP000000103</t>
  </si>
  <si>
    <t>TASIANA ALTAGRACIA POLANCO PEREZ</t>
  </si>
  <si>
    <t>B1500000626</t>
  </si>
  <si>
    <t>CP000000105</t>
  </si>
  <si>
    <t>TRANSPORTE LUKIPA SRL</t>
  </si>
  <si>
    <t>CP000000114</t>
  </si>
  <si>
    <t>URBANVOLT SOLUTION, SRL</t>
  </si>
  <si>
    <t>CP000000128</t>
  </si>
  <si>
    <t>DELTA COMERCIAL S A</t>
  </si>
  <si>
    <t>CP000000147</t>
  </si>
  <si>
    <t>ALTICE DOMINICANA SA</t>
  </si>
  <si>
    <t>CP000000167</t>
  </si>
  <si>
    <t>MIRNA ALT C GRACIANO BUENO DE HERNANDEZ</t>
  </si>
  <si>
    <t>B1500000182</t>
  </si>
  <si>
    <t>CP000000317</t>
  </si>
  <si>
    <t>COMISION P/LA ADM. DE RELLENO SANITARIO DUQUESA</t>
  </si>
  <si>
    <t>CP000000384</t>
  </si>
  <si>
    <t>INTEGRAL SISTEM SWITCH, SRL</t>
  </si>
  <si>
    <t>B1500000159</t>
  </si>
  <si>
    <t>CP000000412</t>
  </si>
  <si>
    <t>SANTO DOMINGO MOTORS COMPANY SA</t>
  </si>
  <si>
    <t>CP000000422</t>
  </si>
  <si>
    <t>AUTO VIDRIOS LINCOLN SRL</t>
  </si>
  <si>
    <t>B1500000157</t>
  </si>
  <si>
    <t>B1500000158</t>
  </si>
  <si>
    <t>CP000000440</t>
  </si>
  <si>
    <t>PETROMOVIL, SA</t>
  </si>
  <si>
    <t>CP000000449</t>
  </si>
  <si>
    <t>CARMEN SELENNY POLANCO LOVERA</t>
  </si>
  <si>
    <t>B1500000171</t>
  </si>
  <si>
    <t>CP000000473</t>
  </si>
  <si>
    <t>CRISTIAN AGUSTIN ACOSTA RAMOS</t>
  </si>
  <si>
    <t>B1500000028</t>
  </si>
  <si>
    <t>B1500000081</t>
  </si>
  <si>
    <t>B1500000079</t>
  </si>
  <si>
    <t>CP000000533</t>
  </si>
  <si>
    <t>ACADEMIA DE LENGUAS VLLA 3 SRL</t>
  </si>
  <si>
    <t>B1500000256</t>
  </si>
  <si>
    <t>CP000000535</t>
  </si>
  <si>
    <t>UNIVERSIDAD APEC</t>
  </si>
  <si>
    <t>CP000000546</t>
  </si>
  <si>
    <t>JUAN PABLO CACERES GONZALEZ</t>
  </si>
  <si>
    <t>B1500000036</t>
  </si>
  <si>
    <t>CP000000569</t>
  </si>
  <si>
    <t>MUEBLES Y EQUIPOS PARA OFICINA LEON GZLEZ, SRL</t>
  </si>
  <si>
    <t>CP000000629</t>
  </si>
  <si>
    <t>MUÑOZ CONCEPTO MOBILIARIO SRL</t>
  </si>
  <si>
    <t>CP000000651</t>
  </si>
  <si>
    <t>VIAMAR, SA</t>
  </si>
  <si>
    <t>CP000000674</t>
  </si>
  <si>
    <t>CARMEN ABREU SANTANA</t>
  </si>
  <si>
    <t>CP000000683</t>
  </si>
  <si>
    <t>CORAAPPLATA</t>
  </si>
  <si>
    <t>CP000000775</t>
  </si>
  <si>
    <t>LORENZO ERNESTO FRIAS MERCADO</t>
  </si>
  <si>
    <t>B1500000121</t>
  </si>
  <si>
    <t>CP000000878</t>
  </si>
  <si>
    <t>SOLUCIONES CORPORATIVAS (SOLUCORP), SRL</t>
  </si>
  <si>
    <t>CP000001158</t>
  </si>
  <si>
    <t>EL SUPER MERIDIANO SRL</t>
  </si>
  <si>
    <t>B1500000117</t>
  </si>
  <si>
    <t>B1500000153</t>
  </si>
  <si>
    <t>CP000001225</t>
  </si>
  <si>
    <t>AVIRON, SRL</t>
  </si>
  <si>
    <t>B1500000368</t>
  </si>
  <si>
    <t>B1500000370</t>
  </si>
  <si>
    <t>CP000001232</t>
  </si>
  <si>
    <t>CAMARA AMERICANA DE COMERCIO DE LA REP. DOM.</t>
  </si>
  <si>
    <t>CP000001236</t>
  </si>
  <si>
    <t>JOAQUIN DIAZ FERRERAS</t>
  </si>
  <si>
    <t>B1500000058</t>
  </si>
  <si>
    <t>B1500000059</t>
  </si>
  <si>
    <t>CP000001249</t>
  </si>
  <si>
    <t>METRO TECNOLOGIA SRL</t>
  </si>
  <si>
    <t>B1500000747</t>
  </si>
  <si>
    <t>CP000001251</t>
  </si>
  <si>
    <t>ALOES PROJECT MANAGEMENT SOLUTIONS, SRL</t>
  </si>
  <si>
    <t>CP000001426</t>
  </si>
  <si>
    <t>AGUA PLANETA AZUL, SA</t>
  </si>
  <si>
    <t>B1500162537</t>
  </si>
  <si>
    <t>B1500172875</t>
  </si>
  <si>
    <t>B1500172880</t>
  </si>
  <si>
    <t>B1500000278</t>
  </si>
  <si>
    <t>CP000001865</t>
  </si>
  <si>
    <t>CORP. DEL AC. Y ALC. DE STO DGO (CAASD)</t>
  </si>
  <si>
    <t>CP000001935</t>
  </si>
  <si>
    <t>KIKI INTERIOR DESIGN, SRL</t>
  </si>
  <si>
    <t>B1500000126</t>
  </si>
  <si>
    <t>B1500000011</t>
  </si>
  <si>
    <t>CP000002339</t>
  </si>
  <si>
    <t>GB GRUPO CREATIVO, SRL</t>
  </si>
  <si>
    <t>B1500000218</t>
  </si>
  <si>
    <t>CP000002349</t>
  </si>
  <si>
    <t>PROVEEDORES DEL CARIBE PROVECAR SRL</t>
  </si>
  <si>
    <t>B1500000246</t>
  </si>
  <si>
    <t>CP000002668</t>
  </si>
  <si>
    <t>AUTO REPUESTOS 2G, SRL</t>
  </si>
  <si>
    <t>CP000002817</t>
  </si>
  <si>
    <t>PROGASTABLE, SRL</t>
  </si>
  <si>
    <t>CP000002873</t>
  </si>
  <si>
    <t>TABLERO GLOBAL CORP, SRL</t>
  </si>
  <si>
    <t>CP000002982</t>
  </si>
  <si>
    <t>AROMCOLOR SRL</t>
  </si>
  <si>
    <t>B1500000646</t>
  </si>
  <si>
    <t>B1500000003</t>
  </si>
  <si>
    <t>B1500000047</t>
  </si>
  <si>
    <t>CP000003173</t>
  </si>
  <si>
    <t>MECALOGISTICS AUTO SERVICE, SRL</t>
  </si>
  <si>
    <t>B1500000021</t>
  </si>
  <si>
    <t>CP000003233</t>
  </si>
  <si>
    <t>UXMAL COMERCIAL, SRL</t>
  </si>
  <si>
    <t>CP000003236</t>
  </si>
  <si>
    <t>SUPLIDORES INSTITUCIONALES ADF, SRL</t>
  </si>
  <si>
    <t>B15000000240</t>
  </si>
  <si>
    <t>CP000003250</t>
  </si>
  <si>
    <t>FREMIO MARTIN ROJAS SAVIÑON</t>
  </si>
  <si>
    <t>B1500000351</t>
  </si>
  <si>
    <t>B1500000268</t>
  </si>
  <si>
    <t>CP000000068</t>
  </si>
  <si>
    <t>INGENIERIA DE PROTECCION, SRL.</t>
  </si>
  <si>
    <t>CP000000387</t>
  </si>
  <si>
    <t>JECULSIAOR, SRL</t>
  </si>
  <si>
    <t>B1500000023</t>
  </si>
  <si>
    <t>CP000000438</t>
  </si>
  <si>
    <t>PINK IGUANA, SRL</t>
  </si>
  <si>
    <t>B1500000902</t>
  </si>
  <si>
    <t>CP000002985</t>
  </si>
  <si>
    <t>ROMENT SRL</t>
  </si>
  <si>
    <t>B1500000001</t>
  </si>
  <si>
    <t>CP000000104</t>
  </si>
  <si>
    <t>TCO NETWORKING SRL</t>
  </si>
  <si>
    <t>Total</t>
  </si>
  <si>
    <t>CP000000032</t>
  </si>
  <si>
    <t>CONDOMINIO MALECON CENTER</t>
  </si>
  <si>
    <t>CP000000053</t>
  </si>
  <si>
    <t>FL BETANCES &amp; ASOCIADOS, SRL</t>
  </si>
  <si>
    <t>CP000000060</t>
  </si>
  <si>
    <t>GRUPO MONBELL EIRL</t>
  </si>
  <si>
    <t>CP000000062</t>
  </si>
  <si>
    <t>GRUPO SANFERDOM SRL</t>
  </si>
  <si>
    <t>CP000000085</t>
  </si>
  <si>
    <t>PEDRO HECTOR HOLGUIN REYNOSO</t>
  </si>
  <si>
    <t>CP000000087</t>
  </si>
  <si>
    <t>PROCITROM, SRL</t>
  </si>
  <si>
    <t>CP000000120</t>
  </si>
  <si>
    <t>SEGUROS UNIVERSAL</t>
  </si>
  <si>
    <t>CP000000124</t>
  </si>
  <si>
    <t>MICROSOFT DOMINICANA S.R.L.</t>
  </si>
  <si>
    <t>CP000000125</t>
  </si>
  <si>
    <t>SEGURO NACIONAL DE SALUD</t>
  </si>
  <si>
    <t>CP000000141</t>
  </si>
  <si>
    <t>GTG INDUSTRIAL, S.R.L.</t>
  </si>
  <si>
    <t>CP000000163</t>
  </si>
  <si>
    <t>DULCE MARIA ULERIO HERNANDEZ</t>
  </si>
  <si>
    <t>CP000000312</t>
  </si>
  <si>
    <t>CENTRAL ROMANA CORPORATION LTD</t>
  </si>
  <si>
    <t>CP000000313</t>
  </si>
  <si>
    <t>INSTITUTO TECNOLOGICO DE STO DGO</t>
  </si>
  <si>
    <t>CP000000316</t>
  </si>
  <si>
    <t>ACEA DOMINICANA, S.A</t>
  </si>
  <si>
    <t>CP000000379</t>
  </si>
  <si>
    <t>COLECTOR CONTRIB A LA TESORERIA SEG SOCIAL</t>
  </si>
  <si>
    <t>CP000000395</t>
  </si>
  <si>
    <t>SIGMA PETROLEUM CORP S.A.S</t>
  </si>
  <si>
    <t>CP000000401</t>
  </si>
  <si>
    <t>SEGUROS RESERVAS S A</t>
  </si>
  <si>
    <t>CP000000403</t>
  </si>
  <si>
    <t>JARDIN ILUSIONES SRL</t>
  </si>
  <si>
    <t>CP000000413</t>
  </si>
  <si>
    <t>HUMANO SEGUROS, SA</t>
  </si>
  <si>
    <t>CP000000432</t>
  </si>
  <si>
    <t>INSTITUTO NAC DE AGUAS POTABLES Y ALC</t>
  </si>
  <si>
    <t>CP000000439</t>
  </si>
  <si>
    <t>JORSA MULTISERVICES SRL</t>
  </si>
  <si>
    <t>CP000000444</t>
  </si>
  <si>
    <t>SONIA ANTONIA LUCIANO PIÑA</t>
  </si>
  <si>
    <t>CP000000455</t>
  </si>
  <si>
    <t>VELEZ IMPORT SRL</t>
  </si>
  <si>
    <t>CP000000543</t>
  </si>
  <si>
    <t>CARMEN RENEIDA REYES VARGAS</t>
  </si>
  <si>
    <t>CP000000550</t>
  </si>
  <si>
    <t>CENTRO DE DIAGNOSTICO Y REP AUTOMOTRIZ MPH</t>
  </si>
  <si>
    <t>CP000000557</t>
  </si>
  <si>
    <t>SEGUROS SURA S A</t>
  </si>
  <si>
    <t>CP000000576</t>
  </si>
  <si>
    <t>LABORATORIO CLINICO LCDA PATRIA RIVAS</t>
  </si>
  <si>
    <t>CP000000587</t>
  </si>
  <si>
    <t>ROBERT PLACENCIA ALVAREZ</t>
  </si>
  <si>
    <t>CP000000610</t>
  </si>
  <si>
    <t>RV DIESEL, SRL</t>
  </si>
  <si>
    <t>CP000000614</t>
  </si>
  <si>
    <t>FRANCISCA ANTONIA PERALTA CHAVEZ</t>
  </si>
  <si>
    <t>CP000000617</t>
  </si>
  <si>
    <t>ARACELIS JOSEFINA MARCANO DEL ROSARIO</t>
  </si>
  <si>
    <t>CP000000654</t>
  </si>
  <si>
    <t>M&amp;G ELECTROINDUSTRIAL SRL</t>
  </si>
  <si>
    <t>CP000000690</t>
  </si>
  <si>
    <t>AYUNTAMIENTO DEL MUNICIPIO DE SANTIAGO</t>
  </si>
  <si>
    <t>CP000000691</t>
  </si>
  <si>
    <t>CORPORACION ESTATAL DE RADIO Y TELEVISION</t>
  </si>
  <si>
    <t>CP000000715</t>
  </si>
  <si>
    <t>CARLOS RAMON PEREZ VARGAS</t>
  </si>
  <si>
    <t>CP000000827</t>
  </si>
  <si>
    <t>CRITICAL POWER, SRL</t>
  </si>
  <si>
    <t>CP000000830</t>
  </si>
  <si>
    <t>ESTACION DE SERVICIOS CORAL SRL</t>
  </si>
  <si>
    <t>CP000000870</t>
  </si>
  <si>
    <t>BDC SERRALLES SRL</t>
  </si>
  <si>
    <t>CP000000877</t>
  </si>
  <si>
    <t>INSTITUTO NACIONAL CONTRA INCEDIOS, SRL</t>
  </si>
  <si>
    <t>CP000000879</t>
  </si>
  <si>
    <t>VARA, SRL</t>
  </si>
  <si>
    <t>CP000000883</t>
  </si>
  <si>
    <t>EIKON, S.A.S</t>
  </si>
  <si>
    <t>CP000000885</t>
  </si>
  <si>
    <t>SOCIEDAD DOMINICANA DE ABOGADOS SIGLO XXI</t>
  </si>
  <si>
    <t>CP000000902</t>
  </si>
  <si>
    <t>DBC DOMINICAN BUSINESS CREATIVE EIRL</t>
  </si>
  <si>
    <t>CP000001136</t>
  </si>
  <si>
    <t>CLEANERS CORP. SOLUTIONS ESRL, SRL</t>
  </si>
  <si>
    <t>CP000001186</t>
  </si>
  <si>
    <t>JESUS MARIA DEL ROSARIO ALMANZAR</t>
  </si>
  <si>
    <t>CP000001187</t>
  </si>
  <si>
    <t>CECOMSA,SRL</t>
  </si>
  <si>
    <t>CP000001195</t>
  </si>
  <si>
    <t>INSTITUTO DE AUDITORES INTERNOS DE LA REP. DOM.</t>
  </si>
  <si>
    <t>CP000001210</t>
  </si>
  <si>
    <t>VEARA MEDIA SRL</t>
  </si>
  <si>
    <t>CP000001230</t>
  </si>
  <si>
    <t>ISAIAS CORPORAN RIVAS</t>
  </si>
  <si>
    <t>CP000001250</t>
  </si>
  <si>
    <t>PATRONATO NACIONALDE CIEGOS, INC</t>
  </si>
  <si>
    <t>CP000001256</t>
  </si>
  <si>
    <t>ISLA DOMINICANA DE PETROLEO CORPORATION</t>
  </si>
  <si>
    <t>CP000001331</t>
  </si>
  <si>
    <t>P.A. CATERING, SRL</t>
  </si>
  <si>
    <t>CP000001493</t>
  </si>
  <si>
    <t>SOLDIER ELECTRONIC SECURITY SES, SRL</t>
  </si>
  <si>
    <t>CP000001565</t>
  </si>
  <si>
    <t>GREGORIA DEL ROSARIO ORTIZ THEN</t>
  </si>
  <si>
    <t>CP000001579</t>
  </si>
  <si>
    <t>ARIAS MOTORS, SA</t>
  </si>
  <si>
    <t>CP000001772</t>
  </si>
  <si>
    <t>GRUPO ALASKA, SA</t>
  </si>
  <si>
    <t>CP000002067</t>
  </si>
  <si>
    <t>ANTONIO CARVAJAL MONTERO</t>
  </si>
  <si>
    <t>CP000002110</t>
  </si>
  <si>
    <t>MRO MANTENIMIENTO OPERACION &amp; REPARACION SRL</t>
  </si>
  <si>
    <t>CP000002172</t>
  </si>
  <si>
    <t>ROSARIO &amp; PICHARDO, SRL</t>
  </si>
  <si>
    <t>CP000002209</t>
  </si>
  <si>
    <t>QUALIPLIERS, EIRL</t>
  </si>
  <si>
    <t>CP000002280</t>
  </si>
  <si>
    <t>ROSLYN, SRL</t>
  </si>
  <si>
    <t>CP000002343</t>
  </si>
  <si>
    <t>LUIS ERNESTO PEÑA JIMENEZ</t>
  </si>
  <si>
    <t>CP000002345</t>
  </si>
  <si>
    <t>VILISRO GROUP, SRL</t>
  </si>
  <si>
    <t>CP000002350</t>
  </si>
  <si>
    <t>INSTITUTO DE CONTADORES PUBLICOS AUTORIZADO</t>
  </si>
  <si>
    <t>CP000002487</t>
  </si>
  <si>
    <t>TROVASA HAND WASH SRL</t>
  </si>
  <si>
    <t>CP000002528</t>
  </si>
  <si>
    <t>EMPRESAS MACANGEL, SRL</t>
  </si>
  <si>
    <t>CP000002543</t>
  </si>
  <si>
    <t>DISTRIBUIDORES INTERNACIONALES DE PETRÓLEO, SA</t>
  </si>
  <si>
    <t>CP000002682</t>
  </si>
  <si>
    <t>ALEX CALEB AUTO PARTS Y SERVICIOS, SRL</t>
  </si>
  <si>
    <t>CP000002686</t>
  </si>
  <si>
    <t>SHALONE DISTRIBUIDORA, SRL</t>
  </si>
  <si>
    <t>CP000002689</t>
  </si>
  <si>
    <t>IMPORTEK DOMINICANA, SRL</t>
  </si>
  <si>
    <t>CP000002691</t>
  </si>
  <si>
    <t>REFRIGERACIÓN MONTERO ENCARNACIÓN, SRL</t>
  </si>
  <si>
    <t>CP000002748</t>
  </si>
  <si>
    <t>FERRETERLS, EIRL</t>
  </si>
  <si>
    <t>CP000002749</t>
  </si>
  <si>
    <t>TAVAREZ JIMENEZ CLEANING SERVICES, SRL</t>
  </si>
  <si>
    <t>CP000002787</t>
  </si>
  <si>
    <t>UNIVERSIDAD CATOLICA STO DGO</t>
  </si>
  <si>
    <t>CP000002965</t>
  </si>
  <si>
    <t>MULTIGRABADO, SRL</t>
  </si>
  <si>
    <t>CP000003117</t>
  </si>
  <si>
    <t>EP LUDIC TRAINING SRL</t>
  </si>
  <si>
    <t>CP000003172</t>
  </si>
  <si>
    <t>AUTOCENTRO NAVARRO, SRL</t>
  </si>
  <si>
    <t>CP000003180</t>
  </si>
  <si>
    <t>RODFRA SRL</t>
  </si>
  <si>
    <t>CP000003188</t>
  </si>
  <si>
    <t>AYUNTAMIENTO SANTO DOMINGO OESTE</t>
  </si>
  <si>
    <t>CP000003231</t>
  </si>
  <si>
    <t>INDPROMEDSA IND PROTECTION MEDICAL AND SAFETY</t>
  </si>
  <si>
    <t>CP000003232</t>
  </si>
  <si>
    <t>C-VEN TECHNOLOGIES, SRL</t>
  </si>
  <si>
    <t>CP000003234</t>
  </si>
  <si>
    <t>POWER MACHINERY, SRL</t>
  </si>
  <si>
    <t>CP000003235</t>
  </si>
  <si>
    <t>GRUPO FARZANA, SRL</t>
  </si>
  <si>
    <t>CP000003350</t>
  </si>
  <si>
    <t>ROOM GRUPO CREATIVO, SRL</t>
  </si>
  <si>
    <t>CP000003436</t>
  </si>
  <si>
    <t>ASOCIACION DE BANCOS MULTIPLES DE LA REP.DOM</t>
  </si>
  <si>
    <t>CP000003474</t>
  </si>
  <si>
    <t>FRANCISCO CARLOS PELLERANO DALMASI</t>
  </si>
  <si>
    <t>CP000003485</t>
  </si>
  <si>
    <t>DAVID TURBI CABRERA</t>
  </si>
  <si>
    <t>CP000003486</t>
  </si>
  <si>
    <t>RAFAEL FERNANDO RAVELO</t>
  </si>
  <si>
    <t>DGA-110001229</t>
  </si>
  <si>
    <t>DGA-110001230</t>
  </si>
  <si>
    <t>DGA-110001231</t>
  </si>
  <si>
    <t>DGA-110001232</t>
  </si>
  <si>
    <t>DGA-110001233</t>
  </si>
  <si>
    <t>DGA-110001234</t>
  </si>
  <si>
    <t>DGA-110001235</t>
  </si>
  <si>
    <t>DGA-110001236</t>
  </si>
  <si>
    <t>DGA-110001237</t>
  </si>
  <si>
    <t>DGA-110001238</t>
  </si>
  <si>
    <t>DGA-110001239</t>
  </si>
  <si>
    <t>DGA-110001240</t>
  </si>
  <si>
    <t>DGA-110001241</t>
  </si>
  <si>
    <t>DGA-110001246</t>
  </si>
  <si>
    <t>DGA-110001247</t>
  </si>
  <si>
    <t>DGA-110001248</t>
  </si>
  <si>
    <t>DGA-110001249</t>
  </si>
  <si>
    <t>DGA-110001250</t>
  </si>
  <si>
    <t>DGA-110001254</t>
  </si>
  <si>
    <t>DGA-110001255</t>
  </si>
  <si>
    <t>DGA-110001256</t>
  </si>
  <si>
    <t>DGA-110001242</t>
  </si>
  <si>
    <t>DGA-110001243</t>
  </si>
  <si>
    <t>DGA-110001244</t>
  </si>
  <si>
    <t>DGA-110001245</t>
  </si>
  <si>
    <t>DGA-110001251</t>
  </si>
  <si>
    <t>DGA-110001258</t>
  </si>
  <si>
    <t>DGA-110001259</t>
  </si>
  <si>
    <t>DGA-110001280</t>
  </si>
  <si>
    <t>DGA-110001281</t>
  </si>
  <si>
    <t>DGA-110001284</t>
  </si>
  <si>
    <t>DGA-110001285</t>
  </si>
  <si>
    <t>DGA-110001286</t>
  </si>
  <si>
    <t>DGA-110001287</t>
  </si>
  <si>
    <t>DGA-110001288</t>
  </si>
  <si>
    <t>DGA-110001289</t>
  </si>
  <si>
    <t>DGA-110001290</t>
  </si>
  <si>
    <t>DGA-110001291</t>
  </si>
  <si>
    <t>DGA-110001293</t>
  </si>
  <si>
    <t>DGA-110001415</t>
  </si>
  <si>
    <t>DGA-110001447</t>
  </si>
  <si>
    <t>DFPROV-000002627</t>
  </si>
  <si>
    <t>DGA-110009796</t>
  </si>
  <si>
    <t>DGA-110010020</t>
  </si>
  <si>
    <t>DGA-110010494</t>
  </si>
  <si>
    <t>DGA-110010332</t>
  </si>
  <si>
    <t>DGA-110002682</t>
  </si>
  <si>
    <t>DGA-110013147</t>
  </si>
  <si>
    <t>DGA-110013148</t>
  </si>
  <si>
    <t>DGA-110012998</t>
  </si>
  <si>
    <t>DGA-110012999</t>
  </si>
  <si>
    <t>DGA-110013013</t>
  </si>
  <si>
    <t>DGA-110013030</t>
  </si>
  <si>
    <t>DGA-110012696</t>
  </si>
  <si>
    <t>DGA-110012697</t>
  </si>
  <si>
    <t>DGA-110012698</t>
  </si>
  <si>
    <t>DGA-110013280</t>
  </si>
  <si>
    <t>DGA-110012726</t>
  </si>
  <si>
    <t>DGA-110012727</t>
  </si>
  <si>
    <t>DGA-110012728</t>
  </si>
  <si>
    <t>DGA-110012732</t>
  </si>
  <si>
    <t>DGA-110012733</t>
  </si>
  <si>
    <t>DGA-110012761</t>
  </si>
  <si>
    <t>DGA-110012762</t>
  </si>
  <si>
    <t>DGA-110012943</t>
  </si>
  <si>
    <t>DGA-110013182</t>
  </si>
  <si>
    <t>DGA-110013184</t>
  </si>
  <si>
    <t>DGA-110012680</t>
  </si>
  <si>
    <t>DGA-110012681</t>
  </si>
  <si>
    <t>DGA-110012939</t>
  </si>
  <si>
    <t>DGA-110013000</t>
  </si>
  <si>
    <t>DGA-110013240</t>
  </si>
  <si>
    <t>DGA-110013319</t>
  </si>
  <si>
    <t>DGA-110013126</t>
  </si>
  <si>
    <t>DGA-110012734</t>
  </si>
  <si>
    <t>DGA-110013018</t>
  </si>
  <si>
    <t>DGA-110013189</t>
  </si>
  <si>
    <t>DGA-110012800</t>
  </si>
  <si>
    <t>DGA-110012804</t>
  </si>
  <si>
    <t>DGA-110012920</t>
  </si>
  <si>
    <t>DGA-110013042</t>
  </si>
  <si>
    <t>DGA-110013059</t>
  </si>
  <si>
    <t>DGA-110013143</t>
  </si>
  <si>
    <t>DGA-110013144</t>
  </si>
  <si>
    <t>DGA-110013245</t>
  </si>
  <si>
    <t>DGA-110013145</t>
  </si>
  <si>
    <t>DGA-110013146</t>
  </si>
  <si>
    <t>DGA-110013019</t>
  </si>
  <si>
    <t>DGA-110013044</t>
  </si>
  <si>
    <t>DGA-110013045</t>
  </si>
  <si>
    <t>DGA-110013047</t>
  </si>
  <si>
    <t>DGA-110012752</t>
  </si>
  <si>
    <t>DGA-110013049</t>
  </si>
  <si>
    <t>DGA-110013050</t>
  </si>
  <si>
    <t>DGA-110013002</t>
  </si>
  <si>
    <t>DGA-110013086</t>
  </si>
  <si>
    <t>DGA-110012729</t>
  </si>
  <si>
    <t>DGA-110012899</t>
  </si>
  <si>
    <t>DGA-110012900</t>
  </si>
  <si>
    <t>DGA-110012901</t>
  </si>
  <si>
    <t>DGA-110013062</t>
  </si>
  <si>
    <t>DGA-110013063</t>
  </si>
  <si>
    <t>DGA-110013089</t>
  </si>
  <si>
    <t>DGA-110013174</t>
  </si>
  <si>
    <t>DGA-110013183</t>
  </si>
  <si>
    <t>DGA-110013172</t>
  </si>
  <si>
    <t>DGA-110012722</t>
  </si>
  <si>
    <t>DGA-110012739</t>
  </si>
  <si>
    <t>DGA-110012673</t>
  </si>
  <si>
    <t>DGA-110012720</t>
  </si>
  <si>
    <t>DGA-110012857</t>
  </si>
  <si>
    <t>DGA-110012858</t>
  </si>
  <si>
    <t>DGA-110012717</t>
  </si>
  <si>
    <t>DFPROV-000003297</t>
  </si>
  <si>
    <t>DGA-110012350</t>
  </si>
  <si>
    <t>DGA-150120</t>
  </si>
  <si>
    <t>DGA-150273</t>
  </si>
  <si>
    <t>DGA-110012757</t>
  </si>
  <si>
    <t>DGA-110012746</t>
  </si>
  <si>
    <t>DGA-110012771</t>
  </si>
  <si>
    <t>DGA-110012748</t>
  </si>
  <si>
    <t>DGA-110012749</t>
  </si>
  <si>
    <t>DGA-110012750</t>
  </si>
  <si>
    <t>DGA-110012751</t>
  </si>
  <si>
    <t>DGA-110013004</t>
  </si>
  <si>
    <t>DGA-110013005</t>
  </si>
  <si>
    <t>DGA-110013006</t>
  </si>
  <si>
    <t>DGA-110013007</t>
  </si>
  <si>
    <t>DGA-110013008</t>
  </si>
  <si>
    <t>DGA-110013009</t>
  </si>
  <si>
    <t>DGA-110013010</t>
  </si>
  <si>
    <t>DGA-110013011</t>
  </si>
  <si>
    <t>DGA-110013012</t>
  </si>
  <si>
    <t>DGA-110013120</t>
  </si>
  <si>
    <t>DGA-110013121</t>
  </si>
  <si>
    <t>DGA-110013122</t>
  </si>
  <si>
    <t>DGA-110013123</t>
  </si>
  <si>
    <t>DGA-110013124</t>
  </si>
  <si>
    <t>DGA-110013820</t>
  </si>
  <si>
    <t>DGA-110013051</t>
  </si>
  <si>
    <t>DGA-110013072</t>
  </si>
  <si>
    <t>DGA-110013082</t>
  </si>
  <si>
    <t>DGA-110012802</t>
  </si>
  <si>
    <t>DGA-110012760</t>
  </si>
  <si>
    <t>DGA-110013213</t>
  </si>
  <si>
    <t>DGA-110013214</t>
  </si>
  <si>
    <t>DGA-110013170</t>
  </si>
  <si>
    <t>DGA-110013171</t>
  </si>
  <si>
    <t>DGA-110010648</t>
  </si>
  <si>
    <t>DGA-110013246</t>
  </si>
  <si>
    <t>DGA-110013016</t>
  </si>
  <si>
    <t>DGA-110013173</t>
  </si>
  <si>
    <t>DGA-110010523</t>
  </si>
  <si>
    <t>DGA-110012881</t>
  </si>
  <si>
    <t>DGA-110012880</t>
  </si>
  <si>
    <t>DGA-110013071</t>
  </si>
  <si>
    <t>DGA-110013180</t>
  </si>
  <si>
    <t>DGA-110013201</t>
  </si>
  <si>
    <t>DGA-110013021</t>
  </si>
  <si>
    <t>DGA-110013022</t>
  </si>
  <si>
    <t>DGA-110013023</t>
  </si>
  <si>
    <t>DGA-110013024</t>
  </si>
  <si>
    <t>DGA-110013025</t>
  </si>
  <si>
    <t>DGA-110013026</t>
  </si>
  <si>
    <t>DGA-110013027</t>
  </si>
  <si>
    <t>DGA-110013052</t>
  </si>
  <si>
    <t>DGA-110013053</t>
  </si>
  <si>
    <t>DGA-110012758</t>
  </si>
  <si>
    <t>DGA-110013113</t>
  </si>
  <si>
    <t>DGA-110012883</t>
  </si>
  <si>
    <t>DGA-110012882</t>
  </si>
  <si>
    <t>DGA-110012769</t>
  </si>
  <si>
    <t>DGA-110012768</t>
  </si>
  <si>
    <t>DGA-110013175</t>
  </si>
  <si>
    <t>DGA-110013177</t>
  </si>
  <si>
    <t>DGA-110012942</t>
  </si>
  <si>
    <t>DGA-110013128</t>
  </si>
  <si>
    <t>DGA-110013129</t>
  </si>
  <si>
    <t>DGA-110013125</t>
  </si>
  <si>
    <t>DGA-110013210</t>
  </si>
  <si>
    <t>DGA-110012738</t>
  </si>
  <si>
    <t>DGA-110013141</t>
  </si>
  <si>
    <t>DGA-110013142</t>
  </si>
  <si>
    <t>DGA-110012859</t>
  </si>
  <si>
    <t>DGA-110013080</t>
  </si>
  <si>
    <t>DGA-110013081</t>
  </si>
  <si>
    <t>DGA-110012721</t>
  </si>
  <si>
    <t>DGA-110013221</t>
  </si>
  <si>
    <t>DGA-110003574</t>
  </si>
  <si>
    <t>DGA-110012735</t>
  </si>
  <si>
    <t>DGA-110012736</t>
  </si>
  <si>
    <t>DGA-110012737</t>
  </si>
  <si>
    <t>DGA-110013036</t>
  </si>
  <si>
    <t>DGA-110013064</t>
  </si>
  <si>
    <t>DGA-110013065</t>
  </si>
  <si>
    <t>DGA-110012756</t>
  </si>
  <si>
    <t>DGA-110012801</t>
  </si>
  <si>
    <t>DGA-110012797</t>
  </si>
  <si>
    <t>DGA-110012933</t>
  </si>
  <si>
    <t>DGA-110013032</t>
  </si>
  <si>
    <t>DGA-110013033</t>
  </si>
  <si>
    <t>DGA-110012916</t>
  </si>
  <si>
    <t>DGA-110012753</t>
  </si>
  <si>
    <t>DGA-110012805</t>
  </si>
  <si>
    <t>DGA-110003572</t>
  </si>
  <si>
    <t>DGA-110013409</t>
  </si>
  <si>
    <t>DGA-110013411</t>
  </si>
  <si>
    <t>DGA-110013112</t>
  </si>
  <si>
    <t>DGA-110012991</t>
  </si>
  <si>
    <t>DGA-110012405</t>
  </si>
  <si>
    <t>DGA-110012406</t>
  </si>
  <si>
    <t>DGA-110012975</t>
  </si>
  <si>
    <t>DGA-110012979</t>
  </si>
  <si>
    <t>DGA-110012990</t>
  </si>
  <si>
    <t>DGA-110013186</t>
  </si>
  <si>
    <t>DFPROV-000003</t>
  </si>
  <si>
    <t>DGA-110005674</t>
  </si>
  <si>
    <t>DGA-110005673</t>
  </si>
  <si>
    <t>DGA-110010093</t>
  </si>
  <si>
    <t>DGA-110012994</t>
  </si>
  <si>
    <t>DGA-110011540</t>
  </si>
  <si>
    <t>DGA-110013035</t>
  </si>
  <si>
    <t>DGA-110012795</t>
  </si>
  <si>
    <t>DGA-110005745</t>
  </si>
  <si>
    <t>DGA-110009959</t>
  </si>
  <si>
    <t>DGA-110009981</t>
  </si>
  <si>
    <t>DGA-110012780</t>
  </si>
  <si>
    <t>DGA-110012781</t>
  </si>
  <si>
    <t>DGA-110012782</t>
  </si>
  <si>
    <t>DGA-110012783</t>
  </si>
  <si>
    <t>DGA-110012784</t>
  </si>
  <si>
    <t>DGA-110012785</t>
  </si>
  <si>
    <t>DGA-110012786</t>
  </si>
  <si>
    <t>DGA-110012787</t>
  </si>
  <si>
    <t>DGA-110012788</t>
  </si>
  <si>
    <t>DGA-110012789</t>
  </si>
  <si>
    <t>DGA-110012790</t>
  </si>
  <si>
    <t>DGA-110012791</t>
  </si>
  <si>
    <t>DGA-110012792</t>
  </si>
  <si>
    <t>DGA-110012775</t>
  </si>
  <si>
    <t>DGA-110013017</t>
  </si>
  <si>
    <t>DGA-110013185</t>
  </si>
  <si>
    <t>DGA-110013187</t>
  </si>
  <si>
    <t>DGA-110012995</t>
  </si>
  <si>
    <t>DGA-110012996</t>
  </si>
  <si>
    <t>DGA-110012902</t>
  </si>
  <si>
    <t>DGA-110012903</t>
  </si>
  <si>
    <t>DGA-110012904</t>
  </si>
  <si>
    <t>DGA-110012905</t>
  </si>
  <si>
    <t>DGA-110012906</t>
  </si>
  <si>
    <t>DGA-110012907</t>
  </si>
  <si>
    <t>DGA-110012908</t>
  </si>
  <si>
    <t>DGA-110012909</t>
  </si>
  <si>
    <t>DGA-110012910</t>
  </si>
  <si>
    <t>DGA-110012911</t>
  </si>
  <si>
    <t>DGA-110012912</t>
  </si>
  <si>
    <t>DGA-110012913</t>
  </si>
  <si>
    <t>DGA-110012914</t>
  </si>
  <si>
    <t>DGA-110012915</t>
  </si>
  <si>
    <t>DGA-110013001</t>
  </si>
  <si>
    <t>DGA-110012941</t>
  </si>
  <si>
    <t>DGA-110012754</t>
  </si>
  <si>
    <t>DGA-110013222</t>
  </si>
  <si>
    <t>DGA-110013020</t>
  </si>
  <si>
    <t>DGA-110012755</t>
  </si>
  <si>
    <t>DGA-110012763</t>
  </si>
  <si>
    <t>DGA-110012764</t>
  </si>
  <si>
    <t>DGA-110012417</t>
  </si>
  <si>
    <t>DGA-110013060</t>
  </si>
  <si>
    <t>DGA-110012774</t>
  </si>
  <si>
    <t>DGA-110012798</t>
  </si>
  <si>
    <t>DGA-110013087</t>
  </si>
  <si>
    <t>DGA-110013220</t>
  </si>
  <si>
    <t>DGA-110012766</t>
  </si>
  <si>
    <t>DGA-110013085</t>
  </si>
  <si>
    <t>DGA-110012777</t>
  </si>
  <si>
    <t>DGA-110013211</t>
  </si>
  <si>
    <t>DGA-110013212</t>
  </si>
  <si>
    <t>DGA-110012767</t>
  </si>
  <si>
    <t>DGA-110012770</t>
  </si>
  <si>
    <t>DGA-110013638</t>
  </si>
  <si>
    <t>DGA-110013639</t>
  </si>
  <si>
    <t>DGA-110012806</t>
  </si>
  <si>
    <t>DGA-110012807</t>
  </si>
  <si>
    <t>DGA-110012808</t>
  </si>
  <si>
    <t>DGA-110012809</t>
  </si>
  <si>
    <t>DGA-110012840</t>
  </si>
  <si>
    <t>DGA-110012841</t>
  </si>
  <si>
    <t>DGA-110012842</t>
  </si>
  <si>
    <t>DGA-110012843</t>
  </si>
  <si>
    <t>DGA-110012844</t>
  </si>
  <si>
    <t>DGA-110012845</t>
  </si>
  <si>
    <t>DGA-110012846</t>
  </si>
  <si>
    <t>DGA-110012847</t>
  </si>
  <si>
    <t>DGA-110012848</t>
  </si>
  <si>
    <t>DGA-110012849</t>
  </si>
  <si>
    <t>DGA-110012794</t>
  </si>
  <si>
    <t>DGA-110013342</t>
  </si>
  <si>
    <t>DGA-110013343</t>
  </si>
  <si>
    <t>DGA-110013344</t>
  </si>
  <si>
    <t>DGA-110013345</t>
  </si>
  <si>
    <t>DGA-110013346</t>
  </si>
  <si>
    <t>DGA-110013349</t>
  </si>
  <si>
    <t>DGA-110013347</t>
  </si>
  <si>
    <t>DGA-110013348</t>
  </si>
  <si>
    <t>DGA-110013350</t>
  </si>
  <si>
    <t>DGA-110013351</t>
  </si>
  <si>
    <t>DGA-110013352</t>
  </si>
  <si>
    <t>DGA-110013353</t>
  </si>
  <si>
    <t>DGA-110013354</t>
  </si>
  <si>
    <t>DGA-110013355</t>
  </si>
  <si>
    <t>DGA-110013358</t>
  </si>
  <si>
    <t>DGA-110013127</t>
  </si>
  <si>
    <t>DGA-110013356</t>
  </si>
  <si>
    <t>DGA-110013357</t>
  </si>
  <si>
    <t>DGA-110013359</t>
  </si>
  <si>
    <t>DGA-110012852</t>
  </si>
  <si>
    <t>DGA-110013015</t>
  </si>
  <si>
    <t>DGA-110012773</t>
  </si>
  <si>
    <t>DGA-110012719</t>
  </si>
  <si>
    <t>DGA-110013028</t>
  </si>
  <si>
    <t>DGA-110012796</t>
  </si>
  <si>
    <t>DGA-110013295</t>
  </si>
  <si>
    <t>DGA-110013003</t>
  </si>
  <si>
    <t>DGA-110012992</t>
  </si>
  <si>
    <t>DGA-110012993</t>
  </si>
  <si>
    <t>DGA-110012997</t>
  </si>
  <si>
    <t>DGA-110013190</t>
  </si>
  <si>
    <t>DGA-110013191</t>
  </si>
  <si>
    <t>DGA-110013192</t>
  </si>
  <si>
    <t>DGA-110013194</t>
  </si>
  <si>
    <t>DGA-110013195</t>
  </si>
  <si>
    <t>DGA-110013196</t>
  </si>
  <si>
    <t>DGA-110013197</t>
  </si>
  <si>
    <t>DGA-110013198</t>
  </si>
  <si>
    <t>DGA-110013199</t>
  </si>
  <si>
    <t>DGA-110013200</t>
  </si>
  <si>
    <t>DGA-110011953</t>
  </si>
  <si>
    <t>DGA-110013046</t>
  </si>
  <si>
    <t>DGA-110012715</t>
  </si>
  <si>
    <t>DGA-110012716</t>
  </si>
  <si>
    <t>DGA-110012759</t>
  </si>
  <si>
    <t>DGA-110012932</t>
  </si>
  <si>
    <t>DGA-140390</t>
  </si>
  <si>
    <t>DGA-110013114</t>
  </si>
  <si>
    <t>DGA-110013034</t>
  </si>
  <si>
    <t>DGA-110012500</t>
  </si>
  <si>
    <t>DGA-110012191</t>
  </si>
  <si>
    <t>DGA-110013031</t>
  </si>
  <si>
    <t>DGA-110012963</t>
  </si>
  <si>
    <t>DGA-110013110</t>
  </si>
  <si>
    <t>DGA-110013247</t>
  </si>
  <si>
    <t>DGA-110013248</t>
  </si>
  <si>
    <t>DGA-110013179</t>
  </si>
  <si>
    <t>DGA-110013181</t>
  </si>
  <si>
    <t>DGA-110013188</t>
  </si>
  <si>
    <t>B1500000104</t>
  </si>
  <si>
    <t>B1500000105</t>
  </si>
  <si>
    <t>B1500177397</t>
  </si>
  <si>
    <t>B1500177375</t>
  </si>
  <si>
    <t>B1500177368</t>
  </si>
  <si>
    <t>B1500202472</t>
  </si>
  <si>
    <t>E450000000243</t>
  </si>
  <si>
    <t>E450000000253</t>
  </si>
  <si>
    <t>E450000000261</t>
  </si>
  <si>
    <t>E450000000251</t>
  </si>
  <si>
    <t>E450000000254</t>
  </si>
  <si>
    <t>E450000000264</t>
  </si>
  <si>
    <t>E450000000258</t>
  </si>
  <si>
    <t>B1500003668</t>
  </si>
  <si>
    <t>B1500003679</t>
  </si>
  <si>
    <t>B1500000951</t>
  </si>
  <si>
    <t>B1500000952</t>
  </si>
  <si>
    <t>B1500000263</t>
  </si>
  <si>
    <t>B1500000267</t>
  </si>
  <si>
    <t>B1500000127</t>
  </si>
  <si>
    <t>B1500000128</t>
  </si>
  <si>
    <t>B1500000125</t>
  </si>
  <si>
    <t>B1500000129</t>
  </si>
  <si>
    <t>B1500000130</t>
  </si>
  <si>
    <t>B1500000629</t>
  </si>
  <si>
    <t>B1500000579</t>
  </si>
  <si>
    <t>B1500000216</t>
  </si>
  <si>
    <t>B1500000217</t>
  </si>
  <si>
    <t>B1500001501</t>
  </si>
  <si>
    <t>B1500001514</t>
  </si>
  <si>
    <t>B1500000641</t>
  </si>
  <si>
    <t>B1500000642</t>
  </si>
  <si>
    <t>B1500000648</t>
  </si>
  <si>
    <t>B1500000326</t>
  </si>
  <si>
    <t>B1500000327</t>
  </si>
  <si>
    <t>B1500000729</t>
  </si>
  <si>
    <t>E450000000676</t>
  </si>
  <si>
    <t>E450000000669</t>
  </si>
  <si>
    <t>E450000000664</t>
  </si>
  <si>
    <t>B1500000179</t>
  </si>
  <si>
    <t>B1500012548</t>
  </si>
  <si>
    <t>B0300002158</t>
  </si>
  <si>
    <t>E450000001115</t>
  </si>
  <si>
    <t>B1500004370</t>
  </si>
  <si>
    <t>E450000007008</t>
  </si>
  <si>
    <t>E450000007010</t>
  </si>
  <si>
    <t>E450000007103</t>
  </si>
  <si>
    <t>E450000007011</t>
  </si>
  <si>
    <t>E450000007487</t>
  </si>
  <si>
    <t>E450000007481</t>
  </si>
  <si>
    <t>E450000007615</t>
  </si>
  <si>
    <t>B1500000202</t>
  </si>
  <si>
    <t>B1500000186</t>
  </si>
  <si>
    <t>B1500000187</t>
  </si>
  <si>
    <t>E450000000151</t>
  </si>
  <si>
    <t>E450000000149</t>
  </si>
  <si>
    <t>B1500003944</t>
  </si>
  <si>
    <t>B1500003945</t>
  </si>
  <si>
    <t>B1500008243</t>
  </si>
  <si>
    <t>B1500008119</t>
  </si>
  <si>
    <t>B1500000506</t>
  </si>
  <si>
    <t>SDA-2475-24</t>
  </si>
  <si>
    <t>B1500052523</t>
  </si>
  <si>
    <t>E450000000994</t>
  </si>
  <si>
    <t>E450000001044</t>
  </si>
  <si>
    <t>E450000000942</t>
  </si>
  <si>
    <t>E450000000940</t>
  </si>
  <si>
    <t>E450000000986</t>
  </si>
  <si>
    <t>E450000000950</t>
  </si>
  <si>
    <t>B150002788</t>
  </si>
  <si>
    <t>B1500002800</t>
  </si>
  <si>
    <t>B1500002808</t>
  </si>
  <si>
    <t>B1500002809</t>
  </si>
  <si>
    <t>B1500002812</t>
  </si>
  <si>
    <t>B1500002834</t>
  </si>
  <si>
    <t>B1500002836</t>
  </si>
  <si>
    <t>B1500002796</t>
  </si>
  <si>
    <t>B1500002864</t>
  </si>
  <si>
    <t>E450000000294</t>
  </si>
  <si>
    <t>E450000000334</t>
  </si>
  <si>
    <t>E450000000287</t>
  </si>
  <si>
    <t>E450000000414</t>
  </si>
  <si>
    <t>E450000000417</t>
  </si>
  <si>
    <t>E450000000447</t>
  </si>
  <si>
    <t>E450000001674</t>
  </si>
  <si>
    <t>B1500001718</t>
  </si>
  <si>
    <t>B1500324764</t>
  </si>
  <si>
    <t>B1500000285</t>
  </si>
  <si>
    <t>B1500049110</t>
  </si>
  <si>
    <t>B1500050841</t>
  </si>
  <si>
    <t>B1500000342</t>
  </si>
  <si>
    <t>B1500000349</t>
  </si>
  <si>
    <t>B1500000097</t>
  </si>
  <si>
    <t>B1500001103</t>
  </si>
  <si>
    <t>B1500000029</t>
  </si>
  <si>
    <t>B1500000323</t>
  </si>
  <si>
    <t>B1500004239</t>
  </si>
  <si>
    <t>B1500004253</t>
  </si>
  <si>
    <t>B1500000188</t>
  </si>
  <si>
    <t>B1500000037</t>
  </si>
  <si>
    <t>B1500000277</t>
  </si>
  <si>
    <t>B1500000279</t>
  </si>
  <si>
    <t>B1500000280</t>
  </si>
  <si>
    <t>B1500000283</t>
  </si>
  <si>
    <t>B1500000284</t>
  </si>
  <si>
    <t>E450000000068</t>
  </si>
  <si>
    <t>E450000000071</t>
  </si>
  <si>
    <t>B1500001289</t>
  </si>
  <si>
    <t>B1500001293</t>
  </si>
  <si>
    <t>B1500002173</t>
  </si>
  <si>
    <t>B1500002161</t>
  </si>
  <si>
    <t>B1500000721</t>
  </si>
  <si>
    <t>B1500000094</t>
  </si>
  <si>
    <t>B1500000093</t>
  </si>
  <si>
    <t>B1500000080</t>
  </si>
  <si>
    <t>B1500001837</t>
  </si>
  <si>
    <t>E450000002609</t>
  </si>
  <si>
    <t>B1500000065</t>
  </si>
  <si>
    <t>B1500000051</t>
  </si>
  <si>
    <t>B1500000052</t>
  </si>
  <si>
    <t>B1500028181</t>
  </si>
  <si>
    <t>B1500006831</t>
  </si>
  <si>
    <t>B1500006776</t>
  </si>
  <si>
    <t>B1500009361</t>
  </si>
  <si>
    <t>B1500000632</t>
  </si>
  <si>
    <t>B1500000640</t>
  </si>
  <si>
    <t>B1500000931</t>
  </si>
  <si>
    <t>B1500002025</t>
  </si>
  <si>
    <t>B1500002140</t>
  </si>
  <si>
    <t>B1500000384</t>
  </si>
  <si>
    <t>B1500000292</t>
  </si>
  <si>
    <t>B1500000201</t>
  </si>
  <si>
    <t>B1500000306</t>
  </si>
  <si>
    <t>B1500000307</t>
  </si>
  <si>
    <t>B1500000328</t>
  </si>
  <si>
    <t>B1500000200</t>
  </si>
  <si>
    <t>B1500000027</t>
  </si>
  <si>
    <t>B1500000026</t>
  </si>
  <si>
    <t>-0552-2024</t>
  </si>
  <si>
    <t>B1500000701</t>
  </si>
  <si>
    <t>B1500000249</t>
  </si>
  <si>
    <t>B1500000377</t>
  </si>
  <si>
    <t>B1500000381</t>
  </si>
  <si>
    <t>B1500000387</t>
  </si>
  <si>
    <t>B1500000109</t>
  </si>
  <si>
    <t>SDA-2494-24</t>
  </si>
  <si>
    <t>B1500000375</t>
  </si>
  <si>
    <t>B1500167362</t>
  </si>
  <si>
    <t>E450000000165</t>
  </si>
  <si>
    <t>B1500174938</t>
  </si>
  <si>
    <t>B1500184794</t>
  </si>
  <si>
    <t>B1500175083</t>
  </si>
  <si>
    <t>B1500184252</t>
  </si>
  <si>
    <t>B1500184787</t>
  </si>
  <si>
    <t>B1500184784</t>
  </si>
  <si>
    <t>B1500184245</t>
  </si>
  <si>
    <t>B1500184529</t>
  </si>
  <si>
    <t>B1500184875</t>
  </si>
  <si>
    <t>B1500184194</t>
  </si>
  <si>
    <t>B1500184535</t>
  </si>
  <si>
    <t>B1500184790</t>
  </si>
  <si>
    <t>B1500175089</t>
  </si>
  <si>
    <t>B1500000841</t>
  </si>
  <si>
    <t>B1500000193</t>
  </si>
  <si>
    <t>E450000000001</t>
  </si>
  <si>
    <t>E450000000015</t>
  </si>
  <si>
    <t>B1500008908</t>
  </si>
  <si>
    <t>B1500008907</t>
  </si>
  <si>
    <t>B1500149648</t>
  </si>
  <si>
    <t>B1500149649</t>
  </si>
  <si>
    <t>B1500149407</t>
  </si>
  <si>
    <t>B1500149462</t>
  </si>
  <si>
    <t>B1500149460</t>
  </si>
  <si>
    <t>B1500149461</t>
  </si>
  <si>
    <t>B1500147926</t>
  </si>
  <si>
    <t>B1500148194</t>
  </si>
  <si>
    <t>B1500148254</t>
  </si>
  <si>
    <t>B1500148198</t>
  </si>
  <si>
    <t>B1500148849</t>
  </si>
  <si>
    <t>B1500148266</t>
  </si>
  <si>
    <t>B1500148252</t>
  </si>
  <si>
    <t>B1500148101</t>
  </si>
  <si>
    <t>B1500000114</t>
  </si>
  <si>
    <t>B1500000827</t>
  </si>
  <si>
    <t>B1500001981</t>
  </si>
  <si>
    <t>B1500000196</t>
  </si>
  <si>
    <t>B1500000238</t>
  </si>
  <si>
    <t>B15000000220</t>
  </si>
  <si>
    <t>B1500000005</t>
  </si>
  <si>
    <t>B1500000004</t>
  </si>
  <si>
    <t>B1500000223</t>
  </si>
  <si>
    <t>B1500000343</t>
  </si>
  <si>
    <t>B1500001393</t>
  </si>
  <si>
    <t>B1500034345</t>
  </si>
  <si>
    <t>B1500000330</t>
  </si>
  <si>
    <t>B1500000331</t>
  </si>
  <si>
    <t>DPC-0577-24</t>
  </si>
  <si>
    <t>B1500000176</t>
  </si>
  <si>
    <t>B1500000178</t>
  </si>
  <si>
    <t>B1500000177</t>
  </si>
  <si>
    <t>B1500000131</t>
  </si>
  <si>
    <t>B1500000132</t>
  </si>
  <si>
    <t>B1500000133</t>
  </si>
  <si>
    <t>B1500000134</t>
  </si>
  <si>
    <t>B1500000135</t>
  </si>
  <si>
    <t>B1500000136</t>
  </si>
  <si>
    <t>B1500000137</t>
  </si>
  <si>
    <t>B1500000138</t>
  </si>
  <si>
    <t>B1500000139</t>
  </si>
  <si>
    <t>B1500000140</t>
  </si>
  <si>
    <t>B1500000144</t>
  </si>
  <si>
    <t>B1500000145</t>
  </si>
  <si>
    <t>B1500000146</t>
  </si>
  <si>
    <t>B1500000147</t>
  </si>
  <si>
    <t>B1500000154</t>
  </si>
  <si>
    <t>B1500000155</t>
  </si>
  <si>
    <t>B1500000156</t>
  </si>
  <si>
    <t>B1500000162</t>
  </si>
  <si>
    <t>B1500000164</t>
  </si>
  <si>
    <t>B1500000165</t>
  </si>
  <si>
    <t>B1500000166</t>
  </si>
  <si>
    <t>B1500000167</t>
  </si>
  <si>
    <t>B1500000168</t>
  </si>
  <si>
    <t>B1500000174</t>
  </si>
  <si>
    <t>B1500000173</t>
  </si>
  <si>
    <t>B1500000169</t>
  </si>
  <si>
    <t>B1500000170</t>
  </si>
  <si>
    <t>B1500000006</t>
  </si>
  <si>
    <t>B1500000413</t>
  </si>
  <si>
    <t>B1500000063</t>
  </si>
  <si>
    <t>B1500001273</t>
  </si>
  <si>
    <t>B1500000426</t>
  </si>
  <si>
    <t>B1500000101</t>
  </si>
  <si>
    <t>B1500002145</t>
  </si>
  <si>
    <t>B1500000008</t>
  </si>
  <si>
    <t>B1500003224</t>
  </si>
  <si>
    <t>B1500003237</t>
  </si>
  <si>
    <t>B1500003242</t>
  </si>
  <si>
    <t>B1500003271</t>
  </si>
  <si>
    <t>B1500003273</t>
  </si>
  <si>
    <t>B1500003280</t>
  </si>
  <si>
    <t>B1500003281</t>
  </si>
  <si>
    <t>B1500003282</t>
  </si>
  <si>
    <t>B1500003314</t>
  </si>
  <si>
    <t>B1500003319</t>
  </si>
  <si>
    <t>B1500000015</t>
  </si>
  <si>
    <t>B1500007354</t>
  </si>
  <si>
    <t>B1500007252</t>
  </si>
  <si>
    <t>DGAP-0558-24</t>
  </si>
  <si>
    <t>B1500000194</t>
  </si>
  <si>
    <t>B1500000067</t>
  </si>
  <si>
    <t>B1500000057</t>
  </si>
  <si>
    <t>B150000490</t>
  </si>
  <si>
    <t>B1500000038</t>
  </si>
  <si>
    <t>B1500000116</t>
  </si>
  <si>
    <t>B1500000118</t>
  </si>
  <si>
    <t>Al 30 de septiembre 2024</t>
  </si>
  <si>
    <t>SERVICIOS JURIDICOS, ACTO NOTARIAL</t>
  </si>
  <si>
    <t>SERVICIO DE ALIMENTOS, DGA</t>
  </si>
  <si>
    <t>221501</t>
  </si>
  <si>
    <t>SERVICIO DE CONECTIVIDAD DEPOSITO CCN LOGISTIC AGOSTO 2024</t>
  </si>
  <si>
    <t>SERVICIO CONECTIVIDAD MPLS AILA-PASAJERO AGOSTO 2024</t>
  </si>
  <si>
    <t>SERVICIO ENLACE DATOS PARA ADMINISTRACIONES AILA CARGA, DEPOSITO DHL Y COURIES AGOSTO 2024</t>
  </si>
  <si>
    <t>SERVICIO DE CONTINGENCIA CENTRAL TELEFONICA AGOSTO 2024</t>
  </si>
  <si>
    <t>SERVICIO DE CONECTIVIDAD MPLS PARA SEDE CENTRAL, SUBASTA Y CO AGOSTO 2024</t>
  </si>
  <si>
    <t>SERVICIO INTERNET BANDA ANCHA PARA SEDE CENTRAL, DRC-SANTIAGO, SUBASTA, LOPE DE VEGA Y AILA AGOSTO 2024</t>
  </si>
  <si>
    <t>FUNCIONAMIENTO EQUIPOS REDES ENCARGADOS SEGURIDAD PERIMETRAL AGOSTO 2024</t>
  </si>
  <si>
    <t>MANTENIMIENTO AREA COMUN LOCAL L-114A SEPTIEMBRE 2024</t>
  </si>
  <si>
    <t>228503</t>
  </si>
  <si>
    <t>MANTENIMIENTO ARA COMUN LOCAL L-102B SEPTIEMBRE 2024</t>
  </si>
  <si>
    <t>SERVICIO DE RENOVACION DE LICENCIAS CAMTASIA</t>
  </si>
  <si>
    <t>225901</t>
  </si>
  <si>
    <t>SERVICIO DE ADQUISICION Y RENOVACION DE LICENCIAS ADOBE STOCK, USO DGA</t>
  </si>
  <si>
    <t>SERVICIOS DE BUSES CONTRATADOS</t>
  </si>
  <si>
    <t>224101</t>
  </si>
  <si>
    <t>SERVICIO DE BOLETO AEREO Y HOSPEDAJE</t>
  </si>
  <si>
    <t>239501</t>
  </si>
  <si>
    <t>ADQUISICION DE CUCHILLO PARA EL CLUB DE ADUANAS, DGA</t>
  </si>
  <si>
    <t>B1500000629 SERV ALQUILER 5 MAQ RX AGOSTO 24</t>
  </si>
  <si>
    <t>225801</t>
  </si>
  <si>
    <t>B1500000646 SERV ALQUILER SEPT</t>
  </si>
  <si>
    <t>SERVICOS JURIDICOS, ACTO NOTARIAL</t>
  </si>
  <si>
    <t>ADICIONALES SERVICIO ACONDIONAMIENTO SALA DEL LOBBY DE EXPOSICION VIRTUAL</t>
  </si>
  <si>
    <t>227101</t>
  </si>
  <si>
    <t>CONTRATACION DE SERVICIO PARA LA CONFECCION DE DIVISION EN SALA DE EXPOSICION, DGA</t>
  </si>
  <si>
    <t>SUMINISTRO E INSTALACION DE LETREROS EN SALA DE EXPOSICION VIRTUAL, SEDE CENTRAL, DGA</t>
  </si>
  <si>
    <t>222201</t>
  </si>
  <si>
    <t>261101</t>
  </si>
  <si>
    <t>B1500001501 ADQ.  DE ARTICULOS DE OFICINA</t>
  </si>
  <si>
    <t>DPC-0258-2024</t>
  </si>
  <si>
    <t>239601</t>
  </si>
  <si>
    <t>ADQ. DE UPS, PARA USO DE LA DGA</t>
  </si>
  <si>
    <t>DGA-140300</t>
  </si>
  <si>
    <t>221701</t>
  </si>
  <si>
    <t>225401</t>
  </si>
  <si>
    <t>SERVICIO DE TRANSPORTE COLECTIVO PARA EMPLEADOS DE LA DGA, MES DE AGOSTO 24</t>
  </si>
  <si>
    <t>224301</t>
  </si>
  <si>
    <t>B1500000729  SERV . CUSTODIA DOCUMENTOS</t>
  </si>
  <si>
    <t>226301</t>
  </si>
  <si>
    <t>SERVICIOS DE SEGUROS MEDICOS</t>
  </si>
  <si>
    <t>SERVICIOS DE INFORMÁTICA Y SISTEMA COMPUTARIZADOS</t>
  </si>
  <si>
    <t>SEGUROS DE PERSONAS</t>
  </si>
  <si>
    <t>SERVICIOS DE AGUA</t>
  </si>
  <si>
    <t>232201</t>
  </si>
  <si>
    <t>ADQUISICION DE AGUA PARA CONSUMO HUMANO</t>
  </si>
  <si>
    <t>265201</t>
  </si>
  <si>
    <t>ADQUISICION DE ABANICOS DE PEDESTAL PARA DIFERENTES AREAS DE LA DGA</t>
  </si>
  <si>
    <t>SERVICIO DE LIMPIEZA PARA NUEVOS EDIFICIOS</t>
  </si>
  <si>
    <t>PAGO DE SEGUROS A LAS PROPIEDADES DE LA INSTITUCION</t>
  </si>
  <si>
    <t>SERVICIOS JURIDICOS, ACTO NOTARIALES</t>
  </si>
  <si>
    <t>239201</t>
  </si>
  <si>
    <t>ADQUISICION MATERIALES GASTABLES DE OFICINA</t>
  </si>
  <si>
    <t>LIBRO DE INGLES DE LA COLABORADORA SONIA DOMINGUEZ ALMONTE</t>
  </si>
  <si>
    <t>241401</t>
  </si>
  <si>
    <t>PAQUETE EMPRESARIAL ABIERTO RENOVACION PRESENCIAL</t>
  </si>
  <si>
    <t>SDA-2557-24 COSTO CORRESP.PERIODO SEPTIEMBRE-DICIEMBRE 2024 LIC. ADM. EMPRESAS COLABORADOR JOSE OSCAR VARGAS PEÑA</t>
  </si>
  <si>
    <t>227206</t>
  </si>
  <si>
    <t>SERVICIO DE REPARACION Y MANTENIMIENTO PREVENTIVO Y CORRECTIVO DE VEHICULOS</t>
  </si>
  <si>
    <t>E450000000068 POLIZA ILECTIVO DE VIDA</t>
  </si>
  <si>
    <t>SUMINISTRO E INSTALACION DE MOBILIARIO PARA LA READECUACION DE HAINA ORIENTAL PRIMERA ETAPA, AREA ADMINISTRATIVA, DGA</t>
  </si>
  <si>
    <t>ADQUISICION DE MOBILIARIOS HAINA ORIENTAL 2DA ETAPA</t>
  </si>
  <si>
    <t>B1500002173 PRUEBAS LABORATORIO EMPLEADOS</t>
  </si>
  <si>
    <t>228301</t>
  </si>
  <si>
    <t>SERVICIOS DE ASESORIA EXTERNA EN MATERIA JURIDICA JULIO 2024</t>
  </si>
  <si>
    <t>B1500000721 SERVICIOS COMBUSTIBLES</t>
  </si>
  <si>
    <t>237102</t>
  </si>
  <si>
    <t>235301</t>
  </si>
  <si>
    <t>ADQUISICION DE NEUMATICOS PARA VEHICULOS</t>
  </si>
  <si>
    <t>ADQUISICION DE BATERIA</t>
  </si>
  <si>
    <t>ADQUISICION DE SILLAS ERGONOMICAS</t>
  </si>
  <si>
    <t>SERVICIO DE MANTENIMIENTO PREVENTIVO</t>
  </si>
  <si>
    <t>229101</t>
  </si>
  <si>
    <t>B1500000065 SERV JULIO 2024</t>
  </si>
  <si>
    <t>SERVICIO DE CONSUMO DE AGUA Y ALCANTARILLADO, ADM. PUERTO PLATA SEPTIEMBRE 2024</t>
  </si>
  <si>
    <t>PAGO AL SERVICIO DE ASEO URBANO, MES DE SEPTIEMBRE 24</t>
  </si>
  <si>
    <t>221801</t>
  </si>
  <si>
    <t>222101</t>
  </si>
  <si>
    <t>10% PRESUPUESTOS GRLES PUBLICIDAD LEY 134-03 SEPTIEMBRE 2024</t>
  </si>
  <si>
    <t>B1500000626 1/12 SERV JUNIO 2024</t>
  </si>
  <si>
    <t>SERVICIOS JURIDICOS</t>
  </si>
  <si>
    <t>227208</t>
  </si>
  <si>
    <t>ADQUISICION INSUMOS PARA LABORATORIO</t>
  </si>
  <si>
    <t>239301</t>
  </si>
  <si>
    <t>227106</t>
  </si>
  <si>
    <t>SUMINISTRO E INSTALACION MATERIALES ELECTRICOS, EBANISTERIA Y HERRERIA PARA AUDITORIO SEDE CENTRAL</t>
  </si>
  <si>
    <t>ACTUALIZACION SISTEMA INTERNO, DGA</t>
  </si>
  <si>
    <t>B1500000368 ADQ. SELLOS</t>
  </si>
  <si>
    <t>SUMINISTRO E INSTALACION DE CRISTALES</t>
  </si>
  <si>
    <t>B1500008908 SUM AGUA EMBOTELLADA PARA CONSUMO HUMANO</t>
  </si>
  <si>
    <t>SERVICIO CONSUMO BASICO AGUA COD.SISTEMA 1006320 SEPTIEMBRE 2024</t>
  </si>
  <si>
    <t>ADQUISICION DE RESPUESTOS Y MATERIALES PARA LA REPARACION DE EQUIPOS A/A EN HAINA ORIENTAL, DGA. PROCESO DIRIGIDO A MICRO, PEQUEÑAS Y MEDIANAS EMPRESAS (MIPYMES)</t>
  </si>
  <si>
    <t>SERVICIOS DE REPARACION Y MANTENIMIENTO DE VAGONES METALICOS DE OFICINA SEDE CENTRAL, DGA</t>
  </si>
  <si>
    <t>227201</t>
  </si>
  <si>
    <t>SERVICIOS RECOGIDAS DESECHOS SOLIDOS EN LA ADMINISTRACION HAINA ORIENTAL SEPTIEMBRE 2024</t>
  </si>
  <si>
    <t>SERVICIO DE MANTENIMIENTO Y REPARACION VEHICULO</t>
  </si>
  <si>
    <t>DGA-140400</t>
  </si>
  <si>
    <t>AVANCE INICIAL POR CONCEPTO DE MANTENIMIENTO PREVENTIVO Y CORRECTIVOS A FLOTILLA VEHICULAR DE ESTA DGA</t>
  </si>
  <si>
    <t>ADQUISICION DE BATERIAS PARA DIFERENTES VEHICULOS</t>
  </si>
  <si>
    <t>COMPRA DE FARDOS DE CAFE Y AZUCAR, USO DGA. PROCESO DIRIGIDO A MIPYMES</t>
  </si>
  <si>
    <t>237101</t>
  </si>
  <si>
    <t>B1500000931 COMBUSTIBLES</t>
  </si>
  <si>
    <t>SERVICIO DE MOVIMIENTO DE PANEL DE CONTROL DE ALARMA CONTRA INCENDIO, SOTANO DGA</t>
  </si>
  <si>
    <t>B1500000201 IMPRESORA TERMICA</t>
  </si>
  <si>
    <t>261301</t>
  </si>
  <si>
    <t>228704</t>
  </si>
  <si>
    <t>CUOTA INSCRIPCION DEL XV CONGRESO IBEROMERICANO DE COMPRAS Y CONTRATACONES GUBERNAMENTALES COLABORADORA PAMELA DEL CARMEN NUÑEZ SEVERINO</t>
  </si>
  <si>
    <t>REALIZACION DE PIN DE BOTONES</t>
  </si>
  <si>
    <t>239905</t>
  </si>
  <si>
    <t>224201</t>
  </si>
  <si>
    <t>B1500000027 COMPLETIVO SERVICIO ABASTECIMIENTO DE AGUA -SUBASTA</t>
  </si>
  <si>
    <t>SERV. PUBLICIDAD INST. dgap-2022-00835</t>
  </si>
  <si>
    <t>DGA-140380</t>
  </si>
  <si>
    <t>PARA REGISTRAR AVANCE INICIAL DEL 20%, POR LA ADQUISICION DE EQUIPOS INFORMATICOS, PARA USO DE LA DGA</t>
  </si>
  <si>
    <t>PARTICIPACION CONGRESO LATINOAMERICANO DE AUDITORIA INTERNA (CLAI 2024), DGA</t>
  </si>
  <si>
    <t>SERVICIO DE PUBLICIDAD INSTITUCIONAL</t>
  </si>
  <si>
    <t>SDA-2494-24 CONTRIBUCION A LA SECRETARIA DEL CNFC PERIODOS ENERO-MARZO Y ABRIL-JUNIO 2024</t>
  </si>
  <si>
    <t>228706</t>
  </si>
  <si>
    <t>228705</t>
  </si>
  <si>
    <t>SERVICIO DE INSTALACION DE SISTEMA DE TURNOS AUTOMATICOS PARA PANTALLA LED, DGA</t>
  </si>
  <si>
    <t>ADQUISICION DE SWAPERS PARA STOCK DE ALMACEN, DGA</t>
  </si>
  <si>
    <t>239101</t>
  </si>
  <si>
    <t>B1500000079 ENTRENAMIENTO Y TALLER GESTON PROFESION</t>
  </si>
  <si>
    <t>B1500167362 COMBUSTIBLES</t>
  </si>
  <si>
    <t>229203</t>
  </si>
  <si>
    <t>SERVICIO DE CATERING PARA LA Vll ViDEOCONFERENCIA DE OPERADOR ECONOMICO AUTORIZADO (OEA). PROCESO DIRIGIDO A MIPYMES</t>
  </si>
  <si>
    <t>COMPRA T SHIRTS PARA ACTIVIDAD INTEGRACION</t>
  </si>
  <si>
    <t>232301</t>
  </si>
  <si>
    <t>SUMINISTRO DE REPUESTOS E INSUMOS PARA CLUB ADUANAS</t>
  </si>
  <si>
    <t>SERVICIO DE HOSPEDAJE Y BOLETO AEREO.</t>
  </si>
  <si>
    <t>225102</t>
  </si>
  <si>
    <t>239904</t>
  </si>
  <si>
    <t>ADQUISICION DE DISPOSITIVO BLOQUE DE GOMAS</t>
  </si>
  <si>
    <t>B1500000218 SERV IMPRESION E INST BANNER</t>
  </si>
  <si>
    <t>233301</t>
  </si>
  <si>
    <t>B1500000005 SERVICIOS JURIDICOS</t>
  </si>
  <si>
    <t>PARTICIPACION PROGRAMA AUDITORIA GUBERNAMENTAL PARA COLABORADORES</t>
  </si>
  <si>
    <t>SERVICIO DE REPARACION DE BAÑOS PUBLICOS EN ADMINISTRACION ELIAS PIÑA, DGA</t>
  </si>
  <si>
    <t>SOLICITUD DE LAVADO DE VEHICULOS DE ESTA DGA</t>
  </si>
  <si>
    <t>CATERING PARA PROGRAMA DE VERANO, DGA</t>
  </si>
  <si>
    <t>ADQUISICION DE COMBUSTIBLE PARA USO DGA</t>
  </si>
  <si>
    <t>265402</t>
  </si>
  <si>
    <t>ADQUISICION DE UNIDADES DE AIRES ACONDICIONADOS PARA DIFERENTES ADMINISTRACIONES, DGA.-</t>
  </si>
  <si>
    <t>SUMINISTRO DE LUMINARIAS PARA SEDE CENTRAL Y SUS DEPENDENCIAS</t>
  </si>
  <si>
    <t>SERVICIO DE DESINFECCION A VAPOR OFICINAS SEDE CENTRAL</t>
  </si>
  <si>
    <t>CICLO 2024-3 MAESTRIA EN PSICOLOGIA CLINICA COLABORADORA LUCILLE MARIEL ESPERANZA CASTILLO</t>
  </si>
  <si>
    <t>233101</t>
  </si>
  <si>
    <t>ALQUILER DE MONTACARGA PARA SUBASTA</t>
  </si>
  <si>
    <t>ADQUISICION DE PLACA EN FORMA DE ESCUDO</t>
  </si>
  <si>
    <t>SERVICIO AROMATIZACION DE BAÑOS</t>
  </si>
  <si>
    <t>B1500000003 TALLER ECELENCIA EN EL SERV E INTELIGENCIA EMOCIONAL , LIDERAZGO Y GEST DEL CAMBIO A</t>
  </si>
  <si>
    <t>B1500000021 SOLICITUD DE REPARACION DE VEHICULO</t>
  </si>
  <si>
    <t>SERVIICIO DE ACONDICIONAMIENTO DE OFICINA SECCION CONTROL BANCARIO, SEDE CENTRAL</t>
  </si>
  <si>
    <t>ADQUISICION DE BOTIQUINES PARA JORNADA MEDICA, DGA</t>
  </si>
  <si>
    <t>B1500000162 2024-00468/SERV  PUESTA PROD HERRAMIENTA MICROSOFT POWER APP</t>
  </si>
  <si>
    <t>PARA REGISTRAR AVANCE INICIAL DEL 20% CONTRATADO, POR ADQ. DE EQUIP. INFORMATICOS, PARA USO DGA</t>
  </si>
  <si>
    <t>265801</t>
  </si>
  <si>
    <t>ADQUISICION DE BASCULA PARA PLATAFORMA ELECTRICA</t>
  </si>
  <si>
    <t>SUMINISTRO E INSTALACION DE TECHO EN EL SALON SAMAN, CLUB ADUANAS</t>
  </si>
  <si>
    <t>ADQUISICION TALARIOS MEDICOS PARA INDICACIONES, ANALITICAS Y RECETARIOS</t>
  </si>
  <si>
    <t>SERVICIO DE IMPRESION LEY DE ADUANAS NO.168-21</t>
  </si>
  <si>
    <t>CURSO DE PREVENCION DE LAVADO DE ACTIVOS Y FINANZA, DEL COLABORADOR JOSEFRY ROA</t>
  </si>
  <si>
    <t>ALIMENTOS Y BEBIDAS PARA PERSONAS</t>
  </si>
  <si>
    <t>OTROS PRODUCTOS QUIMICOS Y CONEXOS</t>
  </si>
  <si>
    <t>SERVICIOS RELACIONADOS CON LA TELEVISIÓN</t>
  </si>
  <si>
    <t>LIMPIEZA E HIGIENE</t>
  </si>
  <si>
    <t>SOFTWARE DE MANEJO DE LICENCIAS</t>
  </si>
  <si>
    <t>ÚTILES DE COCINA Y COMEDOR</t>
  </si>
  <si>
    <t>SERVICIO DE ARRENDAMIENTO DE BAÑOS PORTÁTILES</t>
  </si>
  <si>
    <t>INSTALACIÓN DE CONDUCTOS</t>
  </si>
  <si>
    <t>IMPRESIÓN Y ENCUADERNACIÓN</t>
  </si>
  <si>
    <t>MUEBLES DE OFICINA Y ESTANTERÍA</t>
  </si>
  <si>
    <t>PRODUCTOS ELÉCTRICOS Y AFINES</t>
  </si>
  <si>
    <t>ALQUILERES DE EQUIPOS DE TRANSPORTE, TRACCIÓN Y ELEVACIÓN</t>
  </si>
  <si>
    <t>SERVICIOS DE ALMACENAJE DE DOCUMENTOS</t>
  </si>
  <si>
    <t>MAQUINARIA Y EQUIPO INDUSTRIAL</t>
  </si>
  <si>
    <t>ALMOHADILLAS DE TINTA O ESTAMPILLAS</t>
  </si>
  <si>
    <t>BECAS NACIONALES</t>
  </si>
  <si>
    <t>SERVICIOS DE MANTENIMIENTO DE ASCENSORES</t>
  </si>
  <si>
    <t>SERVICIOS SANITARIOS MÉDICOS Y VETERINARIOS</t>
  </si>
  <si>
    <t>GASOIL</t>
  </si>
  <si>
    <t>OTRAS CONTRATACIONES DE SERVICIOS</t>
  </si>
  <si>
    <t>AGUA</t>
  </si>
  <si>
    <t>BASURA</t>
  </si>
  <si>
    <t>PUBLICIDAD EN VALLAS</t>
  </si>
  <si>
    <t>SERVICIOS DE REPARACIÓN, MANTENIMIENTO O REPARACIÓN DE AIRE</t>
  </si>
  <si>
    <t>GASOLINA</t>
  </si>
  <si>
    <t>GUANTES DE CIRUGÍA</t>
  </si>
  <si>
    <t>INSTALACIONES ELÉCTRICAS</t>
  </si>
  <si>
    <t>EQUIPOS DE TECNOLOGÍA DE LA INFORMACIÓN Y COMUNICACIÓN</t>
  </si>
  <si>
    <t>SERV. DE CAPACITACION</t>
  </si>
  <si>
    <t>CINTA DE TRANSFERENCIA ADHESIVA</t>
  </si>
  <si>
    <t>FLETES</t>
  </si>
  <si>
    <t>OTROS SERVICIOS TÉCNICOS  PROFESIONALES</t>
  </si>
  <si>
    <t>ÚTILES DE LIMPIEZA</t>
  </si>
  <si>
    <t>SERVICIOS DE CATERING</t>
  </si>
  <si>
    <t>PRENDAS DE VESTIR</t>
  </si>
  <si>
    <t>ACABADO TEXTILES</t>
  </si>
  <si>
    <t>HOTELES</t>
  </si>
  <si>
    <t>PRODUCTOS Y ÚTILES DE DEFENSA Y SEGURIDAD</t>
  </si>
  <si>
    <t>RECIBOS O LIBROS DE RECIBOS</t>
  </si>
  <si>
    <t>CARPINTERÍA O CHAPISTERÍA DE ACABADOS</t>
  </si>
  <si>
    <t>LLANTAS Y NEUMÁTICOS</t>
  </si>
  <si>
    <t>EQUIPOS DE CLIMATIZACIÓN</t>
  </si>
  <si>
    <t>PAPEL DE ESCRITORIO</t>
  </si>
  <si>
    <t>OTROS EQUIPOS</t>
  </si>
  <si>
    <t>SERVICIO ABASTECIMIENTO DE AGUA -SUBASTA</t>
  </si>
  <si>
    <t>B1500000022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</si>
</sst>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Segoe UI"/>
      <family val="2"/>
    </font>
    <font>
      <sz val="8"/>
      <name val="Calibri"/>
      <family val="2"/>
      <scheme val="minor"/>
    </font>
    <font>
      <sz val="14"/>
      <name val="Calibri"/>
      <family val="2"/>
    </font>
    <font>
      <b/>
      <sz val="14"/>
      <color rgb="FFFFFFFF"/>
      <name val="Arial"/>
      <family val="2"/>
    </font>
    <font>
      <b/>
      <sz val="14"/>
      <name val="Segoe UI"/>
      <family val="2"/>
    </font>
    <font>
      <sz val="13"/>
      <name val="Calibri"/>
      <family val="2"/>
    </font>
    <font>
      <sz val="14"/>
      <name val="Segoe UI"/>
      <family val="2"/>
    </font>
    <font>
      <sz val="16"/>
      <name val="Calibri"/>
      <family val="2"/>
    </font>
    <font>
      <b/>
      <sz val="2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4"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164" fontId="3" fillId="0" borderId="1" xfId="1" applyFont="1" applyFill="1" applyBorder="1" applyAlignment="1">
      <alignment horizontal="left" wrapText="1" readingOrder="1"/>
    </xf>
    <xf numFmtId="164" fontId="3" fillId="0" borderId="1" xfId="1" applyFont="1" applyBorder="1" applyAlignment="1">
      <alignment wrapText="1" readingOrder="1"/>
    </xf>
    <xf numFmtId="164" fontId="1" fillId="0" borderId="0" xfId="1" applyFont="1"/>
    <xf numFmtId="164" fontId="3" fillId="0" borderId="1" xfId="1" applyFont="1" applyBorder="1" applyAlignment="1">
      <alignment horizontal="left" wrapText="1" readingOrder="1"/>
    </xf>
    <xf numFmtId="0" fontId="3" fillId="0" borderId="1" xfId="0" applyFont="1" applyBorder="1" applyAlignment="1">
      <alignment horizontal="left" wrapText="1" readingOrder="1"/>
    </xf>
    <xf numFmtId="0" fontId="5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wrapText="1"/>
    </xf>
    <xf numFmtId="164" fontId="7" fillId="0" borderId="0" xfId="1" applyFont="1" applyFill="1" applyAlignment="1"/>
    <xf numFmtId="0" fontId="6" fillId="2" borderId="1" xfId="0" applyFont="1" applyFill="1" applyBorder="1" applyAlignment="1">
      <alignment horizontal="center" vertical="center" wrapText="1" readingOrder="1"/>
    </xf>
    <xf numFmtId="164" fontId="6" fillId="2" borderId="1" xfId="1" applyFont="1" applyFill="1" applyBorder="1" applyAlignment="1">
      <alignment horizontal="center" vertical="center" wrapText="1" readingOrder="1"/>
    </xf>
    <xf numFmtId="0" fontId="8" fillId="0" borderId="0" xfId="0" applyFont="1"/>
    <xf numFmtId="14" fontId="1" fillId="0" borderId="0" xfId="0" applyNumberFormat="1" applyFont="1"/>
    <xf numFmtId="14" fontId="6" fillId="2" borderId="1" xfId="0" applyNumberFormat="1" applyFont="1" applyFill="1" applyBorder="1" applyAlignment="1">
      <alignment horizontal="center" vertical="center" wrapText="1" readingOrder="1"/>
    </xf>
    <xf numFmtId="14" fontId="3" fillId="0" borderId="1" xfId="0" applyNumberFormat="1" applyFont="1" applyBorder="1" applyAlignment="1">
      <alignment horizontal="left" vertical="center" wrapText="1" readingOrder="1"/>
    </xf>
    <xf numFmtId="165" fontId="1" fillId="0" borderId="0" xfId="1" applyNumberFormat="1" applyFont="1"/>
    <xf numFmtId="0" fontId="1" fillId="0" borderId="0" xfId="0" applyFont="1" applyAlignment="1">
      <alignment wrapText="1"/>
    </xf>
    <xf numFmtId="164" fontId="9" fillId="0" borderId="1" xfId="1" applyFont="1" applyBorder="1" applyAlignment="1">
      <alignment wrapText="1" readingOrder="1"/>
    </xf>
    <xf numFmtId="49" fontId="1" fillId="0" borderId="0" xfId="0" applyNumberFormat="1" applyFont="1"/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49" fontId="3" fillId="0" borderId="1" xfId="0" applyNumberFormat="1" applyFont="1" applyBorder="1" applyAlignment="1">
      <alignment horizontal="left" vertical="center" wrapText="1" readingOrder="1"/>
    </xf>
    <xf numFmtId="2" fontId="3" fillId="0" borderId="1" xfId="0" applyNumberFormat="1" applyFont="1" applyBorder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/>
    <xf numFmtId="49" fontId="6" fillId="2" borderId="1" xfId="0" applyNumberFormat="1" applyFont="1" applyFill="1" applyBorder="1" applyAlignment="1">
      <alignment horizontal="center" vertical="center" wrapText="1" readingOrder="1"/>
    </xf>
    <xf numFmtId="164" fontId="10" fillId="0" borderId="0" xfId="1" applyFont="1"/>
    <xf numFmtId="0" fontId="11" fillId="0" borderId="0" xfId="0" applyFont="1" applyAlignment="1">
      <alignment horizontal="center" vertical="top" wrapText="1" readingOrder="1"/>
    </xf>
    <xf numFmtId="49" fontId="11" fillId="0" borderId="0" xfId="0" applyNumberFormat="1" applyFont="1" applyAlignment="1">
      <alignment horizontal="center" vertical="top" wrapText="1" readingOrder="1"/>
    </xf>
    <xf numFmtId="14" fontId="11" fillId="0" borderId="0" xfId="0" applyNumberFormat="1" applyFont="1" applyAlignment="1">
      <alignment horizontal="center" vertical="top" wrapText="1" readingOrder="1"/>
    </xf>
    <xf numFmtId="164" fontId="11" fillId="0" borderId="0" xfId="1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1276350</xdr:colOff>
      <xdr:row>367</xdr:row>
      <xdr:rowOff>228601</xdr:rowOff>
    </xdr:from>
    <xdr:to>
      <xdr:col>7</xdr:col>
      <xdr:colOff>1790700</xdr:colOff>
      <xdr:row>382</xdr:row>
      <xdr:rowOff>57151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20B00F7-9F6C-43B1-B430-C2595D0F1DD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217570051"/>
          <a:ext cx="8153400" cy="354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558B-E270-45AB-AFE9-22810077781A}">
  <dimension ref="A1:P367"/>
  <sheetViews>
    <sheetView showGridLines="0" tabSelected="1" topLeftCell="A354" zoomScale="50" zoomScaleNormal="50" zoomScaleSheetLayoutView="40" workbookViewId="0">
      <selection activeCell="K378" sqref="K378"/>
    </sheetView>
  </sheetViews>
  <sheetFormatPr baseColWidth="10" defaultColWidth="11.42578125" defaultRowHeight="18.75" x14ac:dyDescent="0.3"/>
  <cols>
    <col min="1" max="1" width="19.5703125" style="7" bestFit="1" customWidth="1"/>
    <col min="2" max="2" width="36" style="7" customWidth="1"/>
    <col min="3" max="3" width="23.5703125" style="20" customWidth="1"/>
    <col min="4" max="4" width="37.42578125" style="26" customWidth="1"/>
    <col min="5" max="5" width="30.42578125" customWidth="1"/>
    <col min="6" max="6" width="23" style="14" bestFit="1" customWidth="1"/>
    <col min="7" max="7" width="23.42578125" style="14" customWidth="1"/>
    <col min="8" max="8" width="45.5703125" style="18" customWidth="1"/>
    <col min="9" max="9" width="25.140625" style="4" customWidth="1"/>
    <col min="10" max="10" width="23.140625" style="4" customWidth="1"/>
    <col min="11" max="11" width="24.140625" style="4" customWidth="1"/>
    <col min="12" max="12" width="22.85546875" hidden="1" customWidth="1"/>
    <col min="13" max="13" width="16" hidden="1" customWidth="1"/>
    <col min="14" max="14" width="12.7109375" hidden="1" customWidth="1"/>
    <col min="15" max="15" width="17.28515625" hidden="1" customWidth="1"/>
    <col min="16" max="16" width="19.5703125" hidden="1" customWidth="1"/>
    <col min="17" max="17" width="31.140625" customWidth="1"/>
    <col min="18" max="18" width="34.5703125" customWidth="1"/>
    <col min="19" max="19" width="34.7109375" customWidth="1"/>
    <col min="20" max="20" width="29.5703125" customWidth="1"/>
    <col min="21" max="21" width="28.140625" customWidth="1"/>
    <col min="22" max="22" width="24" customWidth="1"/>
    <col min="23" max="23" width="27.85546875" customWidth="1"/>
    <col min="24" max="24" width="23.42578125" customWidth="1"/>
    <col min="25" max="25" width="20.42578125" customWidth="1"/>
    <col min="26" max="26" width="19.5703125" customWidth="1"/>
    <col min="27" max="27" width="22.42578125" customWidth="1"/>
    <col min="28" max="28" width="22.5703125" customWidth="1"/>
  </cols>
  <sheetData>
    <row r="1" spans="1:12" s="13" customFormat="1" ht="26.25" x14ac:dyDescent="0.3">
      <c r="A1" s="30" t="s">
        <v>0</v>
      </c>
      <c r="B1" s="30"/>
      <c r="C1" s="31"/>
      <c r="D1" s="30"/>
      <c r="E1" s="30"/>
      <c r="F1" s="32"/>
      <c r="G1" s="32"/>
      <c r="H1" s="30"/>
      <c r="I1" s="30"/>
      <c r="J1" s="30"/>
      <c r="K1" s="33"/>
    </row>
    <row r="2" spans="1:12" s="13" customFormat="1" ht="26.25" x14ac:dyDescent="0.3">
      <c r="A2" s="30" t="s">
        <v>1</v>
      </c>
      <c r="B2" s="30"/>
      <c r="C2" s="31"/>
      <c r="D2" s="30"/>
      <c r="E2" s="30"/>
      <c r="F2" s="32"/>
      <c r="G2" s="32"/>
      <c r="H2" s="30"/>
      <c r="I2" s="30"/>
      <c r="J2" s="30"/>
      <c r="K2" s="33"/>
    </row>
    <row r="3" spans="1:12" s="13" customFormat="1" ht="26.25" x14ac:dyDescent="0.3">
      <c r="A3" s="30" t="s">
        <v>1000</v>
      </c>
      <c r="B3" s="30"/>
      <c r="C3" s="31"/>
      <c r="D3" s="30"/>
      <c r="E3" s="30"/>
      <c r="F3" s="32"/>
      <c r="G3" s="32"/>
      <c r="H3" s="30"/>
      <c r="I3" s="30"/>
      <c r="J3" s="30"/>
      <c r="K3" s="33"/>
    </row>
    <row r="4" spans="1:12" x14ac:dyDescent="0.3">
      <c r="K4" s="17"/>
    </row>
    <row r="5" spans="1:12" s="25" customFormat="1" ht="54" x14ac:dyDescent="0.25">
      <c r="A5" s="11" t="s">
        <v>2</v>
      </c>
      <c r="B5" s="11" t="s">
        <v>3</v>
      </c>
      <c r="C5" s="28" t="s">
        <v>4</v>
      </c>
      <c r="D5" s="11" t="s">
        <v>5</v>
      </c>
      <c r="E5" s="11" t="s">
        <v>6</v>
      </c>
      <c r="F5" s="15" t="s">
        <v>7</v>
      </c>
      <c r="G5" s="15" t="s">
        <v>8</v>
      </c>
      <c r="H5" s="11" t="s">
        <v>9</v>
      </c>
      <c r="I5" s="12" t="s">
        <v>10</v>
      </c>
      <c r="J5" s="12" t="s">
        <v>11</v>
      </c>
      <c r="K5" s="12" t="s">
        <v>12</v>
      </c>
      <c r="L5" s="25">
        <f>SUBTOTAL(2,K6:K365)</f>
        <v>360</v>
      </c>
    </row>
    <row r="6" spans="1:12" ht="60.75" x14ac:dyDescent="0.35">
      <c r="A6" s="22" t="s">
        <v>13</v>
      </c>
      <c r="B6" s="21" t="s">
        <v>14</v>
      </c>
      <c r="C6" s="23" t="s">
        <v>15</v>
      </c>
      <c r="D6" s="24" t="s">
        <v>1165</v>
      </c>
      <c r="E6" s="22" t="s">
        <v>45</v>
      </c>
      <c r="F6" s="16">
        <v>45383</v>
      </c>
      <c r="G6" s="16">
        <v>45383</v>
      </c>
      <c r="H6" s="1" t="s">
        <v>62</v>
      </c>
      <c r="I6" s="5">
        <v>65</v>
      </c>
      <c r="J6" s="3">
        <v>0</v>
      </c>
      <c r="K6" s="19">
        <v>65</v>
      </c>
      <c r="L6" t="s">
        <v>388</v>
      </c>
    </row>
    <row r="7" spans="1:12" ht="40.5" x14ac:dyDescent="0.35">
      <c r="A7" s="22" t="s">
        <v>13</v>
      </c>
      <c r="B7" s="21" t="s">
        <v>14</v>
      </c>
      <c r="C7" s="23" t="s">
        <v>15</v>
      </c>
      <c r="D7" s="24" t="s">
        <v>1165</v>
      </c>
      <c r="E7" s="22" t="s">
        <v>56</v>
      </c>
      <c r="F7" s="16">
        <v>44988</v>
      </c>
      <c r="G7" s="16">
        <v>44988</v>
      </c>
      <c r="H7" s="1" t="s">
        <v>21</v>
      </c>
      <c r="I7" s="5">
        <v>1000</v>
      </c>
      <c r="J7" s="3">
        <v>50</v>
      </c>
      <c r="K7" s="19">
        <v>950</v>
      </c>
      <c r="L7" t="s">
        <v>389</v>
      </c>
    </row>
    <row r="8" spans="1:12" ht="40.5" x14ac:dyDescent="0.35">
      <c r="A8" s="22" t="s">
        <v>13</v>
      </c>
      <c r="B8" s="21" t="s">
        <v>14</v>
      </c>
      <c r="C8" s="23" t="s">
        <v>15</v>
      </c>
      <c r="D8" s="24" t="s">
        <v>1165</v>
      </c>
      <c r="E8" s="22" t="s">
        <v>31</v>
      </c>
      <c r="F8" s="16">
        <v>44988</v>
      </c>
      <c r="G8" s="16">
        <v>44988</v>
      </c>
      <c r="H8" s="1" t="s">
        <v>21</v>
      </c>
      <c r="I8" s="5">
        <v>1100</v>
      </c>
      <c r="J8" s="3">
        <v>55</v>
      </c>
      <c r="K8" s="19">
        <v>1045</v>
      </c>
      <c r="L8" t="s">
        <v>390</v>
      </c>
    </row>
    <row r="9" spans="1:12" ht="40.5" x14ac:dyDescent="0.35">
      <c r="A9" s="22" t="s">
        <v>13</v>
      </c>
      <c r="B9" s="21" t="s">
        <v>14</v>
      </c>
      <c r="C9" s="23" t="s">
        <v>15</v>
      </c>
      <c r="D9" s="24" t="s">
        <v>1165</v>
      </c>
      <c r="E9" s="22" t="s">
        <v>43</v>
      </c>
      <c r="F9" s="16">
        <v>44988</v>
      </c>
      <c r="G9" s="16">
        <v>44988</v>
      </c>
      <c r="H9" s="1" t="s">
        <v>21</v>
      </c>
      <c r="I9" s="5">
        <v>1450</v>
      </c>
      <c r="J9" s="3">
        <v>72.5</v>
      </c>
      <c r="K9" s="19">
        <v>1377.5</v>
      </c>
      <c r="L9" t="s">
        <v>391</v>
      </c>
    </row>
    <row r="10" spans="1:12" ht="40.5" x14ac:dyDescent="0.35">
      <c r="A10" s="22" t="s">
        <v>13</v>
      </c>
      <c r="B10" s="21" t="s">
        <v>14</v>
      </c>
      <c r="C10" s="23" t="s">
        <v>15</v>
      </c>
      <c r="D10" s="24" t="s">
        <v>1165</v>
      </c>
      <c r="E10" s="22" t="s">
        <v>61</v>
      </c>
      <c r="F10" s="16">
        <v>45383</v>
      </c>
      <c r="G10" s="16">
        <v>45383</v>
      </c>
      <c r="H10" s="6" t="s">
        <v>21</v>
      </c>
      <c r="I10" s="5">
        <v>1560</v>
      </c>
      <c r="J10" s="3">
        <v>78</v>
      </c>
      <c r="K10" s="19">
        <v>1482</v>
      </c>
      <c r="L10" t="s">
        <v>392</v>
      </c>
    </row>
    <row r="11" spans="1:12" ht="40.5" x14ac:dyDescent="0.35">
      <c r="A11" s="22" t="s">
        <v>13</v>
      </c>
      <c r="B11" s="21" t="s">
        <v>14</v>
      </c>
      <c r="C11" s="23" t="s">
        <v>15</v>
      </c>
      <c r="D11" s="24" t="s">
        <v>1165</v>
      </c>
      <c r="E11" s="22" t="s">
        <v>49</v>
      </c>
      <c r="F11" s="16">
        <v>45007</v>
      </c>
      <c r="G11" s="16">
        <v>45007</v>
      </c>
      <c r="H11" s="1" t="s">
        <v>21</v>
      </c>
      <c r="I11" s="5">
        <v>1800</v>
      </c>
      <c r="J11" s="3">
        <v>90</v>
      </c>
      <c r="K11" s="19">
        <v>1710</v>
      </c>
      <c r="L11" t="s">
        <v>393</v>
      </c>
    </row>
    <row r="12" spans="1:12" ht="40.5" x14ac:dyDescent="0.35">
      <c r="A12" s="22" t="s">
        <v>13</v>
      </c>
      <c r="B12" s="21" t="s">
        <v>14</v>
      </c>
      <c r="C12" s="23" t="s">
        <v>15</v>
      </c>
      <c r="D12" s="24" t="s">
        <v>1165</v>
      </c>
      <c r="E12" s="22" t="s">
        <v>38</v>
      </c>
      <c r="F12" s="16">
        <v>45007</v>
      </c>
      <c r="G12" s="16">
        <v>45007</v>
      </c>
      <c r="H12" s="1" t="s">
        <v>21</v>
      </c>
      <c r="I12" s="5">
        <v>1850</v>
      </c>
      <c r="J12" s="3">
        <v>92.5</v>
      </c>
      <c r="K12" s="19">
        <v>1757.5</v>
      </c>
      <c r="L12" t="s">
        <v>394</v>
      </c>
    </row>
    <row r="13" spans="1:12" ht="40.5" x14ac:dyDescent="0.35">
      <c r="A13" s="22" t="s">
        <v>13</v>
      </c>
      <c r="B13" s="21" t="s">
        <v>14</v>
      </c>
      <c r="C13" s="23" t="s">
        <v>15</v>
      </c>
      <c r="D13" s="24" t="s">
        <v>1165</v>
      </c>
      <c r="E13" s="22" t="s">
        <v>45</v>
      </c>
      <c r="F13" s="16">
        <v>45007</v>
      </c>
      <c r="G13" s="16">
        <v>45007</v>
      </c>
      <c r="H13" s="1" t="s">
        <v>21</v>
      </c>
      <c r="I13" s="5">
        <v>2100</v>
      </c>
      <c r="J13" s="3">
        <v>105</v>
      </c>
      <c r="K13" s="19">
        <v>1995</v>
      </c>
      <c r="L13" t="s">
        <v>395</v>
      </c>
    </row>
    <row r="14" spans="1:12" ht="40.5" x14ac:dyDescent="0.35">
      <c r="A14" s="22" t="s">
        <v>13</v>
      </c>
      <c r="B14" s="21" t="s">
        <v>14</v>
      </c>
      <c r="C14" s="23" t="s">
        <v>15</v>
      </c>
      <c r="D14" s="24" t="s">
        <v>1165</v>
      </c>
      <c r="E14" s="22" t="s">
        <v>32</v>
      </c>
      <c r="F14" s="16">
        <v>44987</v>
      </c>
      <c r="G14" s="16">
        <v>44987</v>
      </c>
      <c r="H14" s="1" t="s">
        <v>21</v>
      </c>
      <c r="I14" s="5">
        <v>2250</v>
      </c>
      <c r="J14" s="3">
        <v>112.5</v>
      </c>
      <c r="K14" s="19">
        <v>2137.5</v>
      </c>
      <c r="L14" t="s">
        <v>396</v>
      </c>
    </row>
    <row r="15" spans="1:12" ht="40.5" x14ac:dyDescent="0.35">
      <c r="A15" s="22" t="s">
        <v>13</v>
      </c>
      <c r="B15" s="21" t="s">
        <v>14</v>
      </c>
      <c r="C15" s="23" t="s">
        <v>15</v>
      </c>
      <c r="D15" s="24" t="s">
        <v>1165</v>
      </c>
      <c r="E15" s="22" t="s">
        <v>57</v>
      </c>
      <c r="F15" s="16">
        <v>45007</v>
      </c>
      <c r="G15" s="16">
        <v>45007</v>
      </c>
      <c r="H15" s="1" t="s">
        <v>21</v>
      </c>
      <c r="I15" s="5">
        <v>2300</v>
      </c>
      <c r="J15" s="3">
        <v>115</v>
      </c>
      <c r="K15" s="19">
        <v>2185</v>
      </c>
      <c r="L15" t="s">
        <v>397</v>
      </c>
    </row>
    <row r="16" spans="1:12" ht="40.5" x14ac:dyDescent="0.35">
      <c r="A16" s="22" t="s">
        <v>13</v>
      </c>
      <c r="B16" s="21" t="s">
        <v>14</v>
      </c>
      <c r="C16" s="23" t="s">
        <v>15</v>
      </c>
      <c r="D16" s="24" t="s">
        <v>1165</v>
      </c>
      <c r="E16" s="22" t="s">
        <v>36</v>
      </c>
      <c r="F16" s="16">
        <v>45007</v>
      </c>
      <c r="G16" s="16">
        <v>45007</v>
      </c>
      <c r="H16" s="1" t="s">
        <v>21</v>
      </c>
      <c r="I16" s="5">
        <v>2300</v>
      </c>
      <c r="J16" s="3">
        <v>115</v>
      </c>
      <c r="K16" s="19">
        <v>2185</v>
      </c>
      <c r="L16" t="s">
        <v>398</v>
      </c>
    </row>
    <row r="17" spans="1:12" ht="40.5" x14ac:dyDescent="0.35">
      <c r="A17" s="22" t="s">
        <v>13</v>
      </c>
      <c r="B17" s="21" t="s">
        <v>14</v>
      </c>
      <c r="C17" s="23" t="s">
        <v>15</v>
      </c>
      <c r="D17" s="24" t="s">
        <v>1165</v>
      </c>
      <c r="E17" s="22" t="s">
        <v>59</v>
      </c>
      <c r="F17" s="16">
        <v>45383</v>
      </c>
      <c r="G17" s="16">
        <v>45383</v>
      </c>
      <c r="H17" s="1" t="s">
        <v>21</v>
      </c>
      <c r="I17" s="5">
        <v>2340</v>
      </c>
      <c r="J17" s="3">
        <v>117</v>
      </c>
      <c r="K17" s="19">
        <v>2223</v>
      </c>
      <c r="L17" t="s">
        <v>399</v>
      </c>
    </row>
    <row r="18" spans="1:12" ht="40.5" x14ac:dyDescent="0.35">
      <c r="A18" s="22" t="s">
        <v>13</v>
      </c>
      <c r="B18" s="21" t="s">
        <v>14</v>
      </c>
      <c r="C18" s="23" t="s">
        <v>15</v>
      </c>
      <c r="D18" s="24" t="s">
        <v>1165</v>
      </c>
      <c r="E18" s="22" t="s">
        <v>20</v>
      </c>
      <c r="F18" s="16">
        <v>44987</v>
      </c>
      <c r="G18" s="16">
        <v>44987</v>
      </c>
      <c r="H18" s="1" t="s">
        <v>21</v>
      </c>
      <c r="I18" s="5">
        <v>2400</v>
      </c>
      <c r="J18" s="3">
        <v>120</v>
      </c>
      <c r="K18" s="19">
        <v>2280</v>
      </c>
      <c r="L18" t="s">
        <v>400</v>
      </c>
    </row>
    <row r="19" spans="1:12" ht="40.5" x14ac:dyDescent="0.35">
      <c r="A19" s="22" t="s">
        <v>13</v>
      </c>
      <c r="B19" s="21" t="s">
        <v>14</v>
      </c>
      <c r="C19" s="23" t="s">
        <v>15</v>
      </c>
      <c r="D19" s="24" t="s">
        <v>1165</v>
      </c>
      <c r="E19" s="22" t="s">
        <v>46</v>
      </c>
      <c r="F19" s="16">
        <v>44987</v>
      </c>
      <c r="G19" s="16">
        <v>44987</v>
      </c>
      <c r="H19" s="1" t="s">
        <v>21</v>
      </c>
      <c r="I19" s="5">
        <v>2500</v>
      </c>
      <c r="J19" s="3">
        <v>125</v>
      </c>
      <c r="K19" s="19">
        <v>2375</v>
      </c>
      <c r="L19" t="s">
        <v>401</v>
      </c>
    </row>
    <row r="20" spans="1:12" ht="40.5" x14ac:dyDescent="0.35">
      <c r="A20" s="22" t="s">
        <v>13</v>
      </c>
      <c r="B20" s="21" t="s">
        <v>14</v>
      </c>
      <c r="C20" s="23" t="s">
        <v>15</v>
      </c>
      <c r="D20" s="24" t="s">
        <v>1165</v>
      </c>
      <c r="E20" s="22" t="s">
        <v>28</v>
      </c>
      <c r="F20" s="16">
        <v>44987</v>
      </c>
      <c r="G20" s="16">
        <v>44987</v>
      </c>
      <c r="H20" s="1" t="s">
        <v>21</v>
      </c>
      <c r="I20" s="5">
        <v>2550</v>
      </c>
      <c r="J20" s="3">
        <v>127.5</v>
      </c>
      <c r="K20" s="19">
        <v>2422.5</v>
      </c>
      <c r="L20" t="s">
        <v>402</v>
      </c>
    </row>
    <row r="21" spans="1:12" ht="40.5" x14ac:dyDescent="0.35">
      <c r="A21" s="22" t="s">
        <v>13</v>
      </c>
      <c r="B21" s="21" t="s">
        <v>14</v>
      </c>
      <c r="C21" s="23" t="s">
        <v>15</v>
      </c>
      <c r="D21" s="24" t="s">
        <v>1165</v>
      </c>
      <c r="E21" s="22" t="s">
        <v>52</v>
      </c>
      <c r="F21" s="16">
        <v>45007</v>
      </c>
      <c r="G21" s="16">
        <v>45007</v>
      </c>
      <c r="H21" s="1" t="s">
        <v>21</v>
      </c>
      <c r="I21" s="5">
        <v>2600</v>
      </c>
      <c r="J21" s="3">
        <v>130</v>
      </c>
      <c r="K21" s="19">
        <v>2470</v>
      </c>
      <c r="L21" t="s">
        <v>403</v>
      </c>
    </row>
    <row r="22" spans="1:12" ht="40.5" x14ac:dyDescent="0.35">
      <c r="A22" s="22" t="s">
        <v>13</v>
      </c>
      <c r="B22" s="21" t="s">
        <v>14</v>
      </c>
      <c r="C22" s="23" t="s">
        <v>15</v>
      </c>
      <c r="D22" s="24" t="s">
        <v>1165</v>
      </c>
      <c r="E22" s="22" t="s">
        <v>51</v>
      </c>
      <c r="F22" s="16">
        <v>44987</v>
      </c>
      <c r="G22" s="16">
        <v>44987</v>
      </c>
      <c r="H22" s="1" t="s">
        <v>21</v>
      </c>
      <c r="I22" s="2">
        <v>3000</v>
      </c>
      <c r="J22" s="3">
        <v>150</v>
      </c>
      <c r="K22" s="19">
        <v>2850</v>
      </c>
      <c r="L22" t="s">
        <v>404</v>
      </c>
    </row>
    <row r="23" spans="1:12" ht="40.5" x14ac:dyDescent="0.35">
      <c r="A23" s="22" t="s">
        <v>13</v>
      </c>
      <c r="B23" s="21" t="s">
        <v>14</v>
      </c>
      <c r="C23" s="23" t="s">
        <v>15</v>
      </c>
      <c r="D23" s="24" t="s">
        <v>1165</v>
      </c>
      <c r="E23" s="22" t="s">
        <v>30</v>
      </c>
      <c r="F23" s="16">
        <v>45007</v>
      </c>
      <c r="G23" s="16">
        <v>45007</v>
      </c>
      <c r="H23" s="1" t="s">
        <v>21</v>
      </c>
      <c r="I23" s="5">
        <v>3500</v>
      </c>
      <c r="J23" s="3">
        <v>175</v>
      </c>
      <c r="K23" s="19">
        <v>3325</v>
      </c>
      <c r="L23" t="s">
        <v>405</v>
      </c>
    </row>
    <row r="24" spans="1:12" ht="40.5" x14ac:dyDescent="0.35">
      <c r="A24" s="22" t="s">
        <v>13</v>
      </c>
      <c r="B24" s="21" t="s">
        <v>14</v>
      </c>
      <c r="C24" s="23" t="s">
        <v>15</v>
      </c>
      <c r="D24" s="24" t="s">
        <v>1165</v>
      </c>
      <c r="E24" s="22" t="s">
        <v>60</v>
      </c>
      <c r="F24" s="16">
        <v>45412</v>
      </c>
      <c r="G24" s="16">
        <v>45412</v>
      </c>
      <c r="H24" s="1" t="s">
        <v>21</v>
      </c>
      <c r="I24" s="5">
        <v>3640</v>
      </c>
      <c r="J24" s="3">
        <v>182</v>
      </c>
      <c r="K24" s="19">
        <v>3458</v>
      </c>
      <c r="L24" t="s">
        <v>406</v>
      </c>
    </row>
    <row r="25" spans="1:12" ht="40.5" x14ac:dyDescent="0.35">
      <c r="A25" s="22" t="s">
        <v>13</v>
      </c>
      <c r="B25" s="21" t="s">
        <v>14</v>
      </c>
      <c r="C25" s="23" t="s">
        <v>15</v>
      </c>
      <c r="D25" s="24" t="s">
        <v>1165</v>
      </c>
      <c r="E25" s="22" t="s">
        <v>37</v>
      </c>
      <c r="F25" s="16">
        <v>44987</v>
      </c>
      <c r="G25" s="16">
        <v>44987</v>
      </c>
      <c r="H25" s="1" t="s">
        <v>21</v>
      </c>
      <c r="I25" s="5">
        <v>4700</v>
      </c>
      <c r="J25" s="3">
        <v>235</v>
      </c>
      <c r="K25" s="19">
        <v>4465</v>
      </c>
      <c r="L25" t="s">
        <v>407</v>
      </c>
    </row>
    <row r="26" spans="1:12" ht="40.5" x14ac:dyDescent="0.35">
      <c r="A26" s="22" t="s">
        <v>13</v>
      </c>
      <c r="B26" s="21" t="s">
        <v>14</v>
      </c>
      <c r="C26" s="23" t="s">
        <v>15</v>
      </c>
      <c r="D26" s="24" t="s">
        <v>1165</v>
      </c>
      <c r="E26" s="22" t="s">
        <v>50</v>
      </c>
      <c r="F26" s="16">
        <v>44987</v>
      </c>
      <c r="G26" s="16">
        <v>44987</v>
      </c>
      <c r="H26" s="1" t="s">
        <v>21</v>
      </c>
      <c r="I26" s="5">
        <v>7450</v>
      </c>
      <c r="J26" s="3">
        <v>372.5</v>
      </c>
      <c r="K26" s="19">
        <v>7077.5</v>
      </c>
      <c r="L26" t="s">
        <v>408</v>
      </c>
    </row>
    <row r="27" spans="1:12" ht="40.5" x14ac:dyDescent="0.35">
      <c r="A27" s="22" t="s">
        <v>13</v>
      </c>
      <c r="B27" s="21" t="s">
        <v>14</v>
      </c>
      <c r="C27" s="23" t="s">
        <v>15</v>
      </c>
      <c r="D27" s="24" t="s">
        <v>1165</v>
      </c>
      <c r="E27" s="22" t="s">
        <v>22</v>
      </c>
      <c r="F27" s="16">
        <v>44987</v>
      </c>
      <c r="G27" s="16">
        <v>44987</v>
      </c>
      <c r="H27" s="1" t="s">
        <v>21</v>
      </c>
      <c r="I27" s="5">
        <v>7500</v>
      </c>
      <c r="J27" s="3">
        <v>375</v>
      </c>
      <c r="K27" s="19">
        <v>7125</v>
      </c>
      <c r="L27" t="s">
        <v>409</v>
      </c>
    </row>
    <row r="28" spans="1:12" ht="40.5" x14ac:dyDescent="0.35">
      <c r="A28" s="22" t="s">
        <v>13</v>
      </c>
      <c r="B28" s="21" t="s">
        <v>14</v>
      </c>
      <c r="C28" s="23" t="s">
        <v>15</v>
      </c>
      <c r="D28" s="24" t="s">
        <v>1165</v>
      </c>
      <c r="E28" s="22" t="s">
        <v>26</v>
      </c>
      <c r="F28" s="16">
        <v>44987</v>
      </c>
      <c r="G28" s="16">
        <v>44987</v>
      </c>
      <c r="H28" s="1" t="s">
        <v>21</v>
      </c>
      <c r="I28" s="5">
        <v>7500</v>
      </c>
      <c r="J28" s="3">
        <v>375</v>
      </c>
      <c r="K28" s="19">
        <v>7125</v>
      </c>
      <c r="L28" t="s">
        <v>410</v>
      </c>
    </row>
    <row r="29" spans="1:12" ht="40.5" x14ac:dyDescent="0.35">
      <c r="A29" s="22" t="s">
        <v>13</v>
      </c>
      <c r="B29" s="21" t="s">
        <v>14</v>
      </c>
      <c r="C29" s="23" t="s">
        <v>15</v>
      </c>
      <c r="D29" s="24" t="s">
        <v>1165</v>
      </c>
      <c r="E29" s="22" t="s">
        <v>41</v>
      </c>
      <c r="F29" s="16">
        <v>44988</v>
      </c>
      <c r="G29" s="16">
        <v>44988</v>
      </c>
      <c r="H29" s="1" t="s">
        <v>21</v>
      </c>
      <c r="I29" s="5">
        <v>7900</v>
      </c>
      <c r="J29" s="3">
        <v>395</v>
      </c>
      <c r="K29" s="19">
        <v>7505</v>
      </c>
      <c r="L29" t="s">
        <v>411</v>
      </c>
    </row>
    <row r="30" spans="1:12" ht="40.5" x14ac:dyDescent="0.35">
      <c r="A30" s="22" t="s">
        <v>13</v>
      </c>
      <c r="B30" s="21" t="s">
        <v>14</v>
      </c>
      <c r="C30" s="23" t="s">
        <v>15</v>
      </c>
      <c r="D30" s="24" t="s">
        <v>1165</v>
      </c>
      <c r="E30" s="22" t="s">
        <v>24</v>
      </c>
      <c r="F30" s="16">
        <v>44987</v>
      </c>
      <c r="G30" s="16">
        <v>44987</v>
      </c>
      <c r="H30" s="1" t="s">
        <v>21</v>
      </c>
      <c r="I30" s="5">
        <v>8850</v>
      </c>
      <c r="J30" s="3">
        <v>442.5</v>
      </c>
      <c r="K30" s="19">
        <v>8407.5</v>
      </c>
      <c r="L30" t="s">
        <v>412</v>
      </c>
    </row>
    <row r="31" spans="1:12" ht="40.5" x14ac:dyDescent="0.35">
      <c r="A31" s="22" t="s">
        <v>13</v>
      </c>
      <c r="B31" s="21" t="s">
        <v>14</v>
      </c>
      <c r="C31" s="23" t="s">
        <v>15</v>
      </c>
      <c r="D31" s="24" t="s">
        <v>1165</v>
      </c>
      <c r="E31" s="22" t="s">
        <v>25</v>
      </c>
      <c r="F31" s="16">
        <v>44987</v>
      </c>
      <c r="G31" s="16">
        <v>44987</v>
      </c>
      <c r="H31" s="1" t="s">
        <v>21</v>
      </c>
      <c r="I31" s="5">
        <v>9000</v>
      </c>
      <c r="J31" s="3">
        <v>450</v>
      </c>
      <c r="K31" s="19">
        <v>8550</v>
      </c>
      <c r="L31" t="s">
        <v>413</v>
      </c>
    </row>
    <row r="32" spans="1:12" ht="40.5" x14ac:dyDescent="0.35">
      <c r="A32" s="22" t="s">
        <v>13</v>
      </c>
      <c r="B32" s="21" t="s">
        <v>14</v>
      </c>
      <c r="C32" s="23" t="s">
        <v>15</v>
      </c>
      <c r="D32" s="24" t="s">
        <v>1165</v>
      </c>
      <c r="E32" s="22" t="s">
        <v>27</v>
      </c>
      <c r="F32" s="16">
        <v>44987</v>
      </c>
      <c r="G32" s="16">
        <v>44987</v>
      </c>
      <c r="H32" s="1" t="s">
        <v>17</v>
      </c>
      <c r="I32" s="5">
        <v>9000</v>
      </c>
      <c r="J32" s="3">
        <v>450</v>
      </c>
      <c r="K32" s="19">
        <v>8550</v>
      </c>
      <c r="L32" t="s">
        <v>414</v>
      </c>
    </row>
    <row r="33" spans="1:12" ht="40.5" x14ac:dyDescent="0.35">
      <c r="A33" s="22" t="s">
        <v>13</v>
      </c>
      <c r="B33" s="21" t="s">
        <v>14</v>
      </c>
      <c r="C33" s="23" t="s">
        <v>15</v>
      </c>
      <c r="D33" s="24" t="s">
        <v>1165</v>
      </c>
      <c r="E33" s="22" t="s">
        <v>48</v>
      </c>
      <c r="F33" s="16">
        <v>45007</v>
      </c>
      <c r="G33" s="16">
        <v>45007</v>
      </c>
      <c r="H33" s="1" t="s">
        <v>17</v>
      </c>
      <c r="I33" s="5">
        <v>9350</v>
      </c>
      <c r="J33" s="3">
        <v>467.5</v>
      </c>
      <c r="K33" s="19">
        <v>8882.5</v>
      </c>
      <c r="L33" t="s">
        <v>415</v>
      </c>
    </row>
    <row r="34" spans="1:12" ht="40.5" x14ac:dyDescent="0.35">
      <c r="A34" s="22" t="s">
        <v>13</v>
      </c>
      <c r="B34" s="21" t="s">
        <v>14</v>
      </c>
      <c r="C34" s="23" t="s">
        <v>15</v>
      </c>
      <c r="D34" s="24" t="s">
        <v>1165</v>
      </c>
      <c r="E34" s="22"/>
      <c r="F34" s="16">
        <v>45009</v>
      </c>
      <c r="G34" s="16">
        <v>45009</v>
      </c>
      <c r="H34" s="1" t="s">
        <v>17</v>
      </c>
      <c r="I34" s="5">
        <v>9825</v>
      </c>
      <c r="J34" s="3">
        <v>491.25</v>
      </c>
      <c r="K34" s="19">
        <v>9333.75</v>
      </c>
      <c r="L34" t="s">
        <v>416</v>
      </c>
    </row>
    <row r="35" spans="1:12" ht="40.5" x14ac:dyDescent="0.35">
      <c r="A35" s="22" t="s">
        <v>13</v>
      </c>
      <c r="B35" s="21" t="s">
        <v>14</v>
      </c>
      <c r="C35" s="23" t="s">
        <v>15</v>
      </c>
      <c r="D35" s="24" t="s">
        <v>1165</v>
      </c>
      <c r="E35" s="22" t="s">
        <v>44</v>
      </c>
      <c r="F35" s="16">
        <v>44987</v>
      </c>
      <c r="G35" s="16">
        <v>44987</v>
      </c>
      <c r="H35" s="1" t="s">
        <v>17</v>
      </c>
      <c r="I35" s="5">
        <v>10125</v>
      </c>
      <c r="J35" s="3">
        <v>506.25</v>
      </c>
      <c r="K35" s="19">
        <v>9618.75</v>
      </c>
      <c r="L35" t="s">
        <v>417</v>
      </c>
    </row>
    <row r="36" spans="1:12" ht="40.5" x14ac:dyDescent="0.35">
      <c r="A36" s="22" t="s">
        <v>13</v>
      </c>
      <c r="B36" s="21" t="s">
        <v>14</v>
      </c>
      <c r="C36" s="23" t="s">
        <v>15</v>
      </c>
      <c r="D36" s="24" t="s">
        <v>1165</v>
      </c>
      <c r="E36" s="22" t="s">
        <v>40</v>
      </c>
      <c r="F36" s="16">
        <v>45007</v>
      </c>
      <c r="G36" s="16">
        <v>45007</v>
      </c>
      <c r="H36" s="1" t="s">
        <v>17</v>
      </c>
      <c r="I36" s="5">
        <v>12000</v>
      </c>
      <c r="J36" s="3">
        <v>600</v>
      </c>
      <c r="K36" s="19">
        <v>11400</v>
      </c>
      <c r="L36" t="s">
        <v>418</v>
      </c>
    </row>
    <row r="37" spans="1:12" ht="40.5" x14ac:dyDescent="0.35">
      <c r="A37" s="22" t="s">
        <v>13</v>
      </c>
      <c r="B37" s="21" t="s">
        <v>14</v>
      </c>
      <c r="C37" s="23" t="s">
        <v>15</v>
      </c>
      <c r="D37" s="24" t="s">
        <v>1165</v>
      </c>
      <c r="E37" s="22" t="s">
        <v>42</v>
      </c>
      <c r="F37" s="16">
        <v>44987</v>
      </c>
      <c r="G37" s="16">
        <v>44987</v>
      </c>
      <c r="H37" s="1" t="s">
        <v>17</v>
      </c>
      <c r="I37" s="5">
        <v>13150</v>
      </c>
      <c r="J37" s="3">
        <v>657.5</v>
      </c>
      <c r="K37" s="19">
        <v>12492.5</v>
      </c>
      <c r="L37" t="s">
        <v>419</v>
      </c>
    </row>
    <row r="38" spans="1:12" ht="40.5" x14ac:dyDescent="0.35">
      <c r="A38" s="22" t="s">
        <v>13</v>
      </c>
      <c r="B38" s="21" t="s">
        <v>14</v>
      </c>
      <c r="C38" s="23" t="s">
        <v>15</v>
      </c>
      <c r="D38" s="24" t="s">
        <v>1165</v>
      </c>
      <c r="E38" s="22" t="s">
        <v>35</v>
      </c>
      <c r="F38" s="16">
        <v>44988</v>
      </c>
      <c r="G38" s="16">
        <v>44988</v>
      </c>
      <c r="H38" s="1" t="s">
        <v>17</v>
      </c>
      <c r="I38" s="5">
        <v>13550</v>
      </c>
      <c r="J38" s="3">
        <v>677.5</v>
      </c>
      <c r="K38" s="19">
        <v>12872.5</v>
      </c>
      <c r="L38" t="s">
        <v>420</v>
      </c>
    </row>
    <row r="39" spans="1:12" ht="40.5" x14ac:dyDescent="0.35">
      <c r="A39" s="22" t="s">
        <v>13</v>
      </c>
      <c r="B39" s="21" t="s">
        <v>14</v>
      </c>
      <c r="C39" s="23" t="s">
        <v>15</v>
      </c>
      <c r="D39" s="24" t="s">
        <v>1165</v>
      </c>
      <c r="E39" s="22" t="s">
        <v>18</v>
      </c>
      <c r="F39" s="16">
        <v>44987</v>
      </c>
      <c r="G39" s="16">
        <v>44987</v>
      </c>
      <c r="H39" s="1" t="s">
        <v>17</v>
      </c>
      <c r="I39" s="5">
        <v>20250</v>
      </c>
      <c r="J39" s="3">
        <v>1012.5</v>
      </c>
      <c r="K39" s="19">
        <v>19237.5</v>
      </c>
      <c r="L39" t="s">
        <v>421</v>
      </c>
    </row>
    <row r="40" spans="1:12" ht="40.5" x14ac:dyDescent="0.35">
      <c r="A40" s="22" t="s">
        <v>13</v>
      </c>
      <c r="B40" s="21" t="s">
        <v>14</v>
      </c>
      <c r="C40" s="23" t="s">
        <v>15</v>
      </c>
      <c r="D40" s="24" t="s">
        <v>1165</v>
      </c>
      <c r="E40" s="22" t="s">
        <v>16</v>
      </c>
      <c r="F40" s="16">
        <v>45383</v>
      </c>
      <c r="G40" s="16">
        <v>45383</v>
      </c>
      <c r="H40" s="1" t="s">
        <v>17</v>
      </c>
      <c r="I40" s="5">
        <v>23760</v>
      </c>
      <c r="J40" s="3">
        <v>1188</v>
      </c>
      <c r="K40" s="19">
        <v>22572</v>
      </c>
      <c r="L40" t="s">
        <v>422</v>
      </c>
    </row>
    <row r="41" spans="1:12" ht="40.5" x14ac:dyDescent="0.35">
      <c r="A41" s="22" t="s">
        <v>13</v>
      </c>
      <c r="B41" s="21" t="s">
        <v>14</v>
      </c>
      <c r="C41" s="23" t="s">
        <v>15</v>
      </c>
      <c r="D41" s="24" t="s">
        <v>1165</v>
      </c>
      <c r="E41" s="22" t="s">
        <v>55</v>
      </c>
      <c r="F41" s="16">
        <v>45007</v>
      </c>
      <c r="G41" s="16">
        <v>45007</v>
      </c>
      <c r="H41" s="1" t="s">
        <v>17</v>
      </c>
      <c r="I41" s="5">
        <v>37500</v>
      </c>
      <c r="J41" s="3">
        <v>1875</v>
      </c>
      <c r="K41" s="19">
        <v>35625</v>
      </c>
      <c r="L41" t="s">
        <v>423</v>
      </c>
    </row>
    <row r="42" spans="1:12" ht="40.5" x14ac:dyDescent="0.35">
      <c r="A42" s="22" t="s">
        <v>13</v>
      </c>
      <c r="B42" s="21" t="s">
        <v>14</v>
      </c>
      <c r="C42" s="23" t="s">
        <v>15</v>
      </c>
      <c r="D42" s="24" t="s">
        <v>1165</v>
      </c>
      <c r="E42" s="22" t="s">
        <v>58</v>
      </c>
      <c r="F42" s="16">
        <v>45009</v>
      </c>
      <c r="G42" s="16">
        <v>45009</v>
      </c>
      <c r="H42" s="1" t="s">
        <v>17</v>
      </c>
      <c r="I42" s="5">
        <v>37500</v>
      </c>
      <c r="J42" s="3">
        <v>1875</v>
      </c>
      <c r="K42" s="19">
        <v>35625</v>
      </c>
      <c r="L42" t="s">
        <v>424</v>
      </c>
    </row>
    <row r="43" spans="1:12" ht="40.5" x14ac:dyDescent="0.35">
      <c r="A43" s="22" t="s">
        <v>13</v>
      </c>
      <c r="B43" s="21" t="s">
        <v>14</v>
      </c>
      <c r="C43" s="23" t="s">
        <v>15</v>
      </c>
      <c r="D43" s="24" t="s">
        <v>1165</v>
      </c>
      <c r="E43" s="22" t="s">
        <v>47</v>
      </c>
      <c r="F43" s="16">
        <v>44987</v>
      </c>
      <c r="G43" s="16">
        <v>44987</v>
      </c>
      <c r="H43" s="1" t="s">
        <v>17</v>
      </c>
      <c r="I43" s="5">
        <v>38450</v>
      </c>
      <c r="J43" s="3">
        <v>1922.5</v>
      </c>
      <c r="K43" s="19">
        <v>36527.5</v>
      </c>
      <c r="L43" t="s">
        <v>425</v>
      </c>
    </row>
    <row r="44" spans="1:12" ht="40.5" x14ac:dyDescent="0.35">
      <c r="A44" s="22" t="s">
        <v>13</v>
      </c>
      <c r="B44" s="21" t="s">
        <v>14</v>
      </c>
      <c r="C44" s="23" t="s">
        <v>15</v>
      </c>
      <c r="D44" s="24" t="s">
        <v>1165</v>
      </c>
      <c r="E44" s="22" t="s">
        <v>54</v>
      </c>
      <c r="F44" s="16">
        <v>44987</v>
      </c>
      <c r="G44" s="16">
        <v>44987</v>
      </c>
      <c r="H44" s="1" t="s">
        <v>17</v>
      </c>
      <c r="I44" s="5">
        <v>38550</v>
      </c>
      <c r="J44" s="3">
        <v>1927.5</v>
      </c>
      <c r="K44" s="19">
        <v>36622.5</v>
      </c>
      <c r="L44" t="s">
        <v>426</v>
      </c>
    </row>
    <row r="45" spans="1:12" ht="40.5" x14ac:dyDescent="0.35">
      <c r="A45" s="22" t="s">
        <v>13</v>
      </c>
      <c r="B45" s="21" t="s">
        <v>14</v>
      </c>
      <c r="C45" s="23" t="s">
        <v>15</v>
      </c>
      <c r="D45" s="24" t="s">
        <v>1165</v>
      </c>
      <c r="E45" s="22" t="s">
        <v>23</v>
      </c>
      <c r="F45" s="16">
        <v>44987</v>
      </c>
      <c r="G45" s="16">
        <v>44987</v>
      </c>
      <c r="H45" s="1" t="s">
        <v>17</v>
      </c>
      <c r="I45" s="5">
        <v>39350</v>
      </c>
      <c r="J45" s="3">
        <v>1967.5</v>
      </c>
      <c r="K45" s="19">
        <v>37382.5</v>
      </c>
      <c r="L45" t="s">
        <v>427</v>
      </c>
    </row>
    <row r="46" spans="1:12" ht="40.5" x14ac:dyDescent="0.35">
      <c r="A46" s="22" t="s">
        <v>13</v>
      </c>
      <c r="B46" s="21" t="s">
        <v>14</v>
      </c>
      <c r="C46" s="23" t="s">
        <v>15</v>
      </c>
      <c r="D46" s="24" t="s">
        <v>1165</v>
      </c>
      <c r="E46" s="22" t="s">
        <v>39</v>
      </c>
      <c r="F46" s="16">
        <v>45007</v>
      </c>
      <c r="G46" s="16">
        <v>45007</v>
      </c>
      <c r="H46" s="1" t="s">
        <v>17</v>
      </c>
      <c r="I46" s="5">
        <v>39400</v>
      </c>
      <c r="J46" s="3">
        <v>1970</v>
      </c>
      <c r="K46" s="19">
        <v>37430</v>
      </c>
      <c r="L46" t="s">
        <v>428</v>
      </c>
    </row>
    <row r="47" spans="1:12" ht="40.5" x14ac:dyDescent="0.35">
      <c r="A47" s="22" t="s">
        <v>13</v>
      </c>
      <c r="B47" s="21" t="s">
        <v>14</v>
      </c>
      <c r="C47" s="23" t="s">
        <v>15</v>
      </c>
      <c r="D47" s="24" t="s">
        <v>1165</v>
      </c>
      <c r="E47" s="22" t="s">
        <v>34</v>
      </c>
      <c r="F47" s="16">
        <v>45007</v>
      </c>
      <c r="G47" s="16">
        <v>45007</v>
      </c>
      <c r="H47" s="1" t="s">
        <v>17</v>
      </c>
      <c r="I47" s="5">
        <v>39700</v>
      </c>
      <c r="J47" s="3">
        <v>1985</v>
      </c>
      <c r="K47" s="19">
        <v>37715</v>
      </c>
      <c r="L47" t="s">
        <v>429</v>
      </c>
    </row>
    <row r="48" spans="1:12" ht="40.5" x14ac:dyDescent="0.35">
      <c r="A48" s="22" t="s">
        <v>13</v>
      </c>
      <c r="B48" s="21" t="s">
        <v>14</v>
      </c>
      <c r="C48" s="23" t="s">
        <v>15</v>
      </c>
      <c r="D48" s="24" t="s">
        <v>1165</v>
      </c>
      <c r="E48" s="22" t="s">
        <v>53</v>
      </c>
      <c r="F48" s="16">
        <v>45007</v>
      </c>
      <c r="G48" s="16">
        <v>45007</v>
      </c>
      <c r="H48" s="1" t="s">
        <v>17</v>
      </c>
      <c r="I48" s="5">
        <v>39800</v>
      </c>
      <c r="J48" s="3">
        <v>1990</v>
      </c>
      <c r="K48" s="19">
        <v>37810</v>
      </c>
      <c r="L48" t="s">
        <v>430</v>
      </c>
    </row>
    <row r="49" spans="1:12" ht="40.5" x14ac:dyDescent="0.35">
      <c r="A49" s="22" t="s">
        <v>13</v>
      </c>
      <c r="B49" s="21" t="s">
        <v>14</v>
      </c>
      <c r="C49" s="23" t="s">
        <v>15</v>
      </c>
      <c r="D49" s="24" t="s">
        <v>1165</v>
      </c>
      <c r="E49" s="22" t="s">
        <v>19</v>
      </c>
      <c r="F49" s="16">
        <v>44987</v>
      </c>
      <c r="G49" s="16">
        <v>44987</v>
      </c>
      <c r="H49" s="1" t="s">
        <v>17</v>
      </c>
      <c r="I49" s="5">
        <v>40400</v>
      </c>
      <c r="J49" s="3">
        <v>2020</v>
      </c>
      <c r="K49" s="19">
        <v>38380</v>
      </c>
      <c r="L49" t="s">
        <v>431</v>
      </c>
    </row>
    <row r="50" spans="1:12" ht="40.5" x14ac:dyDescent="0.35">
      <c r="A50" s="22" t="s">
        <v>13</v>
      </c>
      <c r="B50" s="21" t="s">
        <v>14</v>
      </c>
      <c r="C50" s="23" t="s">
        <v>15</v>
      </c>
      <c r="D50" s="24" t="s">
        <v>1165</v>
      </c>
      <c r="E50" s="22" t="s">
        <v>29</v>
      </c>
      <c r="F50" s="16">
        <v>44987</v>
      </c>
      <c r="G50" s="16">
        <v>44987</v>
      </c>
      <c r="H50" s="1" t="s">
        <v>17</v>
      </c>
      <c r="I50" s="5">
        <v>42600</v>
      </c>
      <c r="J50" s="3">
        <v>2130</v>
      </c>
      <c r="K50" s="19">
        <v>40470</v>
      </c>
      <c r="L50" t="s">
        <v>432</v>
      </c>
    </row>
    <row r="51" spans="1:12" ht="40.5" x14ac:dyDescent="0.35">
      <c r="A51" s="22" t="s">
        <v>13</v>
      </c>
      <c r="B51" s="21" t="s">
        <v>14</v>
      </c>
      <c r="C51" s="23" t="s">
        <v>15</v>
      </c>
      <c r="D51" s="24" t="s">
        <v>1165</v>
      </c>
      <c r="E51" s="22" t="s">
        <v>33</v>
      </c>
      <c r="F51" s="16">
        <v>44987</v>
      </c>
      <c r="G51" s="16">
        <v>44987</v>
      </c>
      <c r="H51" s="1" t="s">
        <v>17</v>
      </c>
      <c r="I51" s="5">
        <v>43750</v>
      </c>
      <c r="J51" s="3">
        <v>2187.5</v>
      </c>
      <c r="K51" s="19">
        <v>41562.5</v>
      </c>
      <c r="L51" t="s">
        <v>433</v>
      </c>
    </row>
    <row r="52" spans="1:12" ht="60.75" x14ac:dyDescent="0.35">
      <c r="A52" s="22" t="s">
        <v>63</v>
      </c>
      <c r="B52" s="21" t="s">
        <v>64</v>
      </c>
      <c r="C52" s="24" t="s">
        <v>65</v>
      </c>
      <c r="D52" s="24" t="s">
        <v>1166</v>
      </c>
      <c r="E52" s="22" t="s">
        <v>66</v>
      </c>
      <c r="F52" s="16">
        <v>45070</v>
      </c>
      <c r="G52" s="16">
        <v>45070</v>
      </c>
      <c r="H52" s="6" t="s">
        <v>67</v>
      </c>
      <c r="I52" s="5">
        <v>44721.04</v>
      </c>
      <c r="J52" s="3">
        <v>1894.9599999999991</v>
      </c>
      <c r="K52" s="19">
        <v>42826.080000000002</v>
      </c>
      <c r="L52" t="s">
        <v>434</v>
      </c>
    </row>
    <row r="53" spans="1:12" ht="40.5" x14ac:dyDescent="0.35">
      <c r="A53" s="22" t="s">
        <v>68</v>
      </c>
      <c r="B53" s="21" t="s">
        <v>69</v>
      </c>
      <c r="C53" s="23" t="s">
        <v>70</v>
      </c>
      <c r="D53" s="24" t="s">
        <v>1083</v>
      </c>
      <c r="E53" s="22" t="s">
        <v>744</v>
      </c>
      <c r="F53" s="16">
        <v>45516</v>
      </c>
      <c r="G53" s="16">
        <v>45562</v>
      </c>
      <c r="H53" s="1" t="s">
        <v>1001</v>
      </c>
      <c r="I53" s="5">
        <v>96760</v>
      </c>
      <c r="J53" s="3">
        <v>22960</v>
      </c>
      <c r="K53" s="19">
        <v>73800</v>
      </c>
      <c r="L53" t="s">
        <v>435</v>
      </c>
    </row>
    <row r="54" spans="1:12" ht="40.5" x14ac:dyDescent="0.35">
      <c r="A54" s="22" t="s">
        <v>68</v>
      </c>
      <c r="B54" s="21" t="s">
        <v>69</v>
      </c>
      <c r="C54" s="23" t="s">
        <v>70</v>
      </c>
      <c r="D54" s="24" t="s">
        <v>1083</v>
      </c>
      <c r="E54" s="22" t="s">
        <v>745</v>
      </c>
      <c r="F54" s="16">
        <v>45516</v>
      </c>
      <c r="G54" s="16">
        <v>45562</v>
      </c>
      <c r="H54" s="1" t="s">
        <v>1001</v>
      </c>
      <c r="I54" s="5">
        <v>99710</v>
      </c>
      <c r="J54" s="3">
        <v>23660</v>
      </c>
      <c r="K54" s="19">
        <v>76050</v>
      </c>
      <c r="L54" t="s">
        <v>436</v>
      </c>
    </row>
    <row r="55" spans="1:12" ht="40.5" x14ac:dyDescent="0.35">
      <c r="A55" s="22" t="s">
        <v>71</v>
      </c>
      <c r="B55" s="21" t="s">
        <v>72</v>
      </c>
      <c r="C55" s="23" t="s">
        <v>15</v>
      </c>
      <c r="D55" s="24" t="s">
        <v>1165</v>
      </c>
      <c r="E55" s="22" t="s">
        <v>746</v>
      </c>
      <c r="F55" s="16">
        <v>45537</v>
      </c>
      <c r="G55" s="16">
        <v>45558</v>
      </c>
      <c r="H55" s="1" t="s">
        <v>1002</v>
      </c>
      <c r="I55" s="5">
        <v>23233.37</v>
      </c>
      <c r="J55" s="3">
        <v>1065.989999999998</v>
      </c>
      <c r="K55" s="19">
        <v>22167.38</v>
      </c>
      <c r="L55" t="s">
        <v>437</v>
      </c>
    </row>
    <row r="56" spans="1:12" ht="40.5" x14ac:dyDescent="0.35">
      <c r="A56" s="22" t="s">
        <v>71</v>
      </c>
      <c r="B56" s="21" t="s">
        <v>72</v>
      </c>
      <c r="C56" s="23" t="s">
        <v>15</v>
      </c>
      <c r="D56" s="24" t="s">
        <v>1165</v>
      </c>
      <c r="E56" s="22" t="s">
        <v>747</v>
      </c>
      <c r="F56" s="16">
        <v>45524</v>
      </c>
      <c r="G56" s="16">
        <v>45558</v>
      </c>
      <c r="H56" s="1" t="s">
        <v>1002</v>
      </c>
      <c r="I56" s="5">
        <v>14304.5</v>
      </c>
      <c r="J56" s="3">
        <v>636.45999999999913</v>
      </c>
      <c r="K56" s="19">
        <v>13668.04</v>
      </c>
      <c r="L56" t="s">
        <v>438</v>
      </c>
    </row>
    <row r="57" spans="1:12" ht="40.5" x14ac:dyDescent="0.35">
      <c r="A57" s="22" t="s">
        <v>71</v>
      </c>
      <c r="B57" s="21" t="s">
        <v>72</v>
      </c>
      <c r="C57" s="23" t="s">
        <v>15</v>
      </c>
      <c r="D57" s="24" t="s">
        <v>1165</v>
      </c>
      <c r="E57" s="22" t="s">
        <v>748</v>
      </c>
      <c r="F57" s="16">
        <v>45517</v>
      </c>
      <c r="G57" s="16">
        <v>45558</v>
      </c>
      <c r="H57" s="1" t="s">
        <v>1002</v>
      </c>
      <c r="I57" s="5">
        <v>49279.100000000006</v>
      </c>
      <c r="J57" s="3">
        <v>2177.4100000000035</v>
      </c>
      <c r="K57" s="19">
        <v>47101.69</v>
      </c>
      <c r="L57" t="s">
        <v>439</v>
      </c>
    </row>
    <row r="58" spans="1:12" ht="40.5" x14ac:dyDescent="0.35">
      <c r="A58" s="22" t="s">
        <v>71</v>
      </c>
      <c r="B58" s="21" t="s">
        <v>72</v>
      </c>
      <c r="C58" s="23" t="s">
        <v>15</v>
      </c>
      <c r="D58" s="24" t="s">
        <v>1165</v>
      </c>
      <c r="E58" s="22" t="s">
        <v>749</v>
      </c>
      <c r="F58" s="16"/>
      <c r="G58" s="16">
        <v>45558</v>
      </c>
      <c r="H58" s="1" t="s">
        <v>1002</v>
      </c>
      <c r="I58" s="5">
        <v>17977.949999999997</v>
      </c>
      <c r="J58" s="3">
        <v>809.61999999999534</v>
      </c>
      <c r="K58" s="19">
        <v>17168.330000000002</v>
      </c>
      <c r="L58" t="s">
        <v>440</v>
      </c>
    </row>
    <row r="59" spans="1:12" ht="60.75" x14ac:dyDescent="0.35">
      <c r="A59" s="22" t="s">
        <v>74</v>
      </c>
      <c r="B59" s="21" t="s">
        <v>75</v>
      </c>
      <c r="C59" s="23" t="s">
        <v>1003</v>
      </c>
      <c r="D59" s="24" t="s">
        <v>1167</v>
      </c>
      <c r="E59" s="22" t="s">
        <v>750</v>
      </c>
      <c r="F59" s="16">
        <v>45505</v>
      </c>
      <c r="G59" s="16">
        <v>45547</v>
      </c>
      <c r="H59" s="1" t="s">
        <v>1004</v>
      </c>
      <c r="I59" s="5">
        <v>371173.9</v>
      </c>
      <c r="J59" s="3">
        <v>0</v>
      </c>
      <c r="K59" s="19">
        <v>371173.9</v>
      </c>
      <c r="L59" t="s">
        <v>441</v>
      </c>
    </row>
    <row r="60" spans="1:12" ht="40.5" x14ac:dyDescent="0.35">
      <c r="A60" s="22" t="s">
        <v>74</v>
      </c>
      <c r="B60" s="21" t="s">
        <v>75</v>
      </c>
      <c r="C60" s="23" t="s">
        <v>1003</v>
      </c>
      <c r="D60" s="24" t="s">
        <v>1167</v>
      </c>
      <c r="E60" s="22" t="s">
        <v>751</v>
      </c>
      <c r="F60" s="16">
        <v>45505</v>
      </c>
      <c r="G60" s="16">
        <v>45547</v>
      </c>
      <c r="H60" s="1" t="s">
        <v>1005</v>
      </c>
      <c r="I60" s="5">
        <v>299653.68</v>
      </c>
      <c r="J60" s="3">
        <v>0</v>
      </c>
      <c r="K60" s="19">
        <v>299653.68</v>
      </c>
      <c r="L60" t="s">
        <v>442</v>
      </c>
    </row>
    <row r="61" spans="1:12" ht="81" x14ac:dyDescent="0.35">
      <c r="A61" s="22" t="s">
        <v>74</v>
      </c>
      <c r="B61" s="21" t="s">
        <v>75</v>
      </c>
      <c r="C61" s="23" t="s">
        <v>1003</v>
      </c>
      <c r="D61" s="24" t="s">
        <v>1167</v>
      </c>
      <c r="E61" s="22" t="s">
        <v>752</v>
      </c>
      <c r="F61" s="16">
        <v>45505</v>
      </c>
      <c r="G61" s="16">
        <v>45547</v>
      </c>
      <c r="H61" s="1" t="s">
        <v>1006</v>
      </c>
      <c r="I61" s="3">
        <v>700859.94</v>
      </c>
      <c r="J61" s="3">
        <v>0</v>
      </c>
      <c r="K61" s="19">
        <v>700859.94</v>
      </c>
      <c r="L61" t="s">
        <v>443</v>
      </c>
    </row>
    <row r="62" spans="1:12" ht="60.75" x14ac:dyDescent="0.35">
      <c r="A62" s="22" t="s">
        <v>74</v>
      </c>
      <c r="B62" s="21" t="s">
        <v>75</v>
      </c>
      <c r="C62" s="23" t="s">
        <v>1003</v>
      </c>
      <c r="D62" s="24" t="s">
        <v>1167</v>
      </c>
      <c r="E62" s="22" t="s">
        <v>753</v>
      </c>
      <c r="F62" s="16">
        <v>45505</v>
      </c>
      <c r="G62" s="16">
        <v>45547</v>
      </c>
      <c r="H62" s="1" t="s">
        <v>1007</v>
      </c>
      <c r="I62" s="3">
        <v>2624729.27</v>
      </c>
      <c r="J62" s="3">
        <v>0</v>
      </c>
      <c r="K62" s="19">
        <v>2624729.27</v>
      </c>
      <c r="L62" t="s">
        <v>444</v>
      </c>
    </row>
    <row r="63" spans="1:12" ht="60.75" x14ac:dyDescent="0.35">
      <c r="A63" s="22" t="s">
        <v>74</v>
      </c>
      <c r="B63" s="21" t="s">
        <v>75</v>
      </c>
      <c r="C63" s="23" t="s">
        <v>1003</v>
      </c>
      <c r="D63" s="24" t="s">
        <v>1167</v>
      </c>
      <c r="E63" s="22" t="s">
        <v>754</v>
      </c>
      <c r="F63" s="16">
        <v>45505</v>
      </c>
      <c r="G63" s="16">
        <v>45547</v>
      </c>
      <c r="H63" s="1" t="s">
        <v>1008</v>
      </c>
      <c r="I63" s="3">
        <v>327736.5</v>
      </c>
      <c r="J63" s="3">
        <v>0</v>
      </c>
      <c r="K63" s="19">
        <v>327736.5</v>
      </c>
      <c r="L63" t="s">
        <v>445</v>
      </c>
    </row>
    <row r="64" spans="1:12" ht="81" x14ac:dyDescent="0.35">
      <c r="A64" s="22" t="s">
        <v>74</v>
      </c>
      <c r="B64" s="21" t="s">
        <v>75</v>
      </c>
      <c r="C64" s="23" t="s">
        <v>1003</v>
      </c>
      <c r="D64" s="24" t="s">
        <v>1167</v>
      </c>
      <c r="E64" s="22" t="s">
        <v>755</v>
      </c>
      <c r="F64" s="16">
        <v>45505</v>
      </c>
      <c r="G64" s="16">
        <v>45547</v>
      </c>
      <c r="H64" s="1" t="s">
        <v>1009</v>
      </c>
      <c r="I64" s="3">
        <v>1083062.77</v>
      </c>
      <c r="J64" s="3">
        <v>0</v>
      </c>
      <c r="K64" s="19">
        <v>1083062.77</v>
      </c>
      <c r="L64" t="s">
        <v>446</v>
      </c>
    </row>
    <row r="65" spans="1:13" ht="60.75" x14ac:dyDescent="0.35">
      <c r="A65" s="22" t="s">
        <v>74</v>
      </c>
      <c r="B65" s="21" t="s">
        <v>75</v>
      </c>
      <c r="C65" s="23" t="s">
        <v>1003</v>
      </c>
      <c r="D65" s="24" t="s">
        <v>1167</v>
      </c>
      <c r="E65" s="22" t="s">
        <v>756</v>
      </c>
      <c r="F65" s="16">
        <v>45505</v>
      </c>
      <c r="G65" s="16">
        <v>45547</v>
      </c>
      <c r="H65" s="1" t="s">
        <v>1010</v>
      </c>
      <c r="I65" s="3">
        <v>3773508.7</v>
      </c>
      <c r="J65" s="3">
        <v>0</v>
      </c>
      <c r="K65" s="19">
        <v>3773508.7</v>
      </c>
      <c r="L65" t="s">
        <v>447</v>
      </c>
    </row>
    <row r="66" spans="1:13" ht="40.5" x14ac:dyDescent="0.35">
      <c r="A66" s="22" t="s">
        <v>212</v>
      </c>
      <c r="B66" s="21" t="s">
        <v>213</v>
      </c>
      <c r="C66" s="23" t="s">
        <v>1012</v>
      </c>
      <c r="D66" s="24" t="s">
        <v>1168</v>
      </c>
      <c r="E66" s="22" t="s">
        <v>757</v>
      </c>
      <c r="F66" s="16">
        <v>45548</v>
      </c>
      <c r="G66" s="16">
        <v>45537</v>
      </c>
      <c r="H66" s="1" t="s">
        <v>1011</v>
      </c>
      <c r="I66" s="3">
        <v>14960</v>
      </c>
      <c r="J66" s="3">
        <v>748</v>
      </c>
      <c r="K66" s="19">
        <v>14212</v>
      </c>
      <c r="L66" t="s">
        <v>448</v>
      </c>
    </row>
    <row r="67" spans="1:13" ht="40.5" x14ac:dyDescent="0.35">
      <c r="A67" s="22" t="s">
        <v>212</v>
      </c>
      <c r="B67" s="21" t="s">
        <v>213</v>
      </c>
      <c r="C67" s="23" t="s">
        <v>1012</v>
      </c>
      <c r="D67" s="24" t="s">
        <v>1168</v>
      </c>
      <c r="E67" s="22" t="s">
        <v>758</v>
      </c>
      <c r="F67" s="16">
        <v>45548</v>
      </c>
      <c r="G67" s="16">
        <v>45537</v>
      </c>
      <c r="H67" s="1" t="s">
        <v>1013</v>
      </c>
      <c r="I67" s="3">
        <v>30980</v>
      </c>
      <c r="J67" s="3">
        <v>1549</v>
      </c>
      <c r="K67" s="19">
        <v>29431</v>
      </c>
      <c r="L67" t="s">
        <v>449</v>
      </c>
    </row>
    <row r="68" spans="1:13" ht="40.5" x14ac:dyDescent="0.35">
      <c r="A68" s="22" t="s">
        <v>214</v>
      </c>
      <c r="B68" s="21" t="s">
        <v>215</v>
      </c>
      <c r="C68" s="23" t="s">
        <v>1015</v>
      </c>
      <c r="D68" s="24" t="s">
        <v>1169</v>
      </c>
      <c r="E68" s="22" t="s">
        <v>759</v>
      </c>
      <c r="F68" s="16">
        <v>45530</v>
      </c>
      <c r="G68" s="16">
        <v>45547</v>
      </c>
      <c r="H68" s="1" t="s">
        <v>1014</v>
      </c>
      <c r="I68" s="3">
        <v>56982.84</v>
      </c>
      <c r="J68" s="3">
        <v>2849.1399999999994</v>
      </c>
      <c r="K68" s="19">
        <v>54133.7</v>
      </c>
      <c r="L68" t="s">
        <v>450</v>
      </c>
    </row>
    <row r="69" spans="1:13" ht="60.75" x14ac:dyDescent="0.35">
      <c r="A69" s="22" t="s">
        <v>214</v>
      </c>
      <c r="B69" s="21" t="s">
        <v>215</v>
      </c>
      <c r="C69" s="23" t="s">
        <v>1015</v>
      </c>
      <c r="D69" s="24" t="s">
        <v>1169</v>
      </c>
      <c r="E69" s="22" t="s">
        <v>760</v>
      </c>
      <c r="F69" s="16">
        <v>45530</v>
      </c>
      <c r="G69" s="16">
        <v>45547</v>
      </c>
      <c r="H69" s="1" t="s">
        <v>1016</v>
      </c>
      <c r="I69" s="5">
        <v>530306.55000000005</v>
      </c>
      <c r="J69" s="3">
        <v>26515.330000000075</v>
      </c>
      <c r="K69" s="19">
        <v>503791.22</v>
      </c>
      <c r="L69" t="s">
        <v>451</v>
      </c>
    </row>
    <row r="70" spans="1:13" ht="40.5" x14ac:dyDescent="0.35">
      <c r="A70" s="22" t="s">
        <v>76</v>
      </c>
      <c r="B70" s="21" t="s">
        <v>77</v>
      </c>
      <c r="C70" s="23" t="s">
        <v>70</v>
      </c>
      <c r="D70" s="24" t="s">
        <v>1083</v>
      </c>
      <c r="E70" s="22" t="s">
        <v>761</v>
      </c>
      <c r="F70" s="16">
        <v>45532</v>
      </c>
      <c r="G70" s="16">
        <v>45555</v>
      </c>
      <c r="H70" s="1" t="s">
        <v>1001</v>
      </c>
      <c r="I70" s="5">
        <v>9440</v>
      </c>
      <c r="J70" s="3">
        <v>832</v>
      </c>
      <c r="K70" s="19">
        <v>8608</v>
      </c>
      <c r="L70" t="s">
        <v>452</v>
      </c>
    </row>
    <row r="71" spans="1:13" ht="40.5" x14ac:dyDescent="0.35">
      <c r="A71" s="22" t="s">
        <v>76</v>
      </c>
      <c r="B71" s="21" t="s">
        <v>77</v>
      </c>
      <c r="C71" s="23" t="s">
        <v>70</v>
      </c>
      <c r="D71" s="24" t="s">
        <v>1083</v>
      </c>
      <c r="E71" s="22" t="s">
        <v>762</v>
      </c>
      <c r="F71" s="16">
        <v>45532</v>
      </c>
      <c r="G71" s="16">
        <v>45555</v>
      </c>
      <c r="H71" s="1" t="s">
        <v>1001</v>
      </c>
      <c r="I71" s="5">
        <v>59000</v>
      </c>
      <c r="J71" s="3">
        <v>5200</v>
      </c>
      <c r="K71" s="19">
        <v>53800</v>
      </c>
      <c r="L71" t="s">
        <v>453</v>
      </c>
    </row>
    <row r="72" spans="1:13" ht="40.5" x14ac:dyDescent="0.35">
      <c r="A72" s="22" t="s">
        <v>76</v>
      </c>
      <c r="B72" s="21" t="s">
        <v>77</v>
      </c>
      <c r="C72" s="23" t="s">
        <v>70</v>
      </c>
      <c r="D72" s="24" t="s">
        <v>1083</v>
      </c>
      <c r="E72" s="22" t="s">
        <v>197</v>
      </c>
      <c r="F72" s="16">
        <v>45532</v>
      </c>
      <c r="G72" s="16">
        <v>45555</v>
      </c>
      <c r="H72" s="1" t="s">
        <v>1001</v>
      </c>
      <c r="I72" s="5">
        <v>11800</v>
      </c>
      <c r="J72" s="3">
        <v>1040</v>
      </c>
      <c r="K72" s="19">
        <v>10760</v>
      </c>
      <c r="L72" t="s">
        <v>454</v>
      </c>
    </row>
    <row r="73" spans="1:13" ht="40.5" x14ac:dyDescent="0.35">
      <c r="A73" s="22" t="s">
        <v>216</v>
      </c>
      <c r="B73" s="21" t="s">
        <v>217</v>
      </c>
      <c r="C73" s="22">
        <v>224101</v>
      </c>
      <c r="D73" s="22" t="s">
        <v>1017</v>
      </c>
      <c r="E73" s="22" t="s">
        <v>763</v>
      </c>
      <c r="F73" s="16">
        <v>45548</v>
      </c>
      <c r="G73" s="16">
        <v>45547</v>
      </c>
      <c r="H73" s="1" t="s">
        <v>1019</v>
      </c>
      <c r="I73" s="5">
        <v>100434</v>
      </c>
      <c r="J73" s="3">
        <v>4255.679999999993</v>
      </c>
      <c r="K73" s="19">
        <v>96178.32</v>
      </c>
      <c r="L73" t="s">
        <v>455</v>
      </c>
      <c r="M73" s="27"/>
    </row>
    <row r="74" spans="1:13" ht="40.5" x14ac:dyDescent="0.35">
      <c r="A74" s="22" t="s">
        <v>216</v>
      </c>
      <c r="B74" s="21" t="s">
        <v>217</v>
      </c>
      <c r="C74" s="22">
        <v>224101</v>
      </c>
      <c r="D74" s="22" t="s">
        <v>1017</v>
      </c>
      <c r="E74" s="22" t="s">
        <v>764</v>
      </c>
      <c r="F74" s="16">
        <v>45548</v>
      </c>
      <c r="G74" s="16">
        <v>45547</v>
      </c>
      <c r="H74" s="1" t="s">
        <v>1019</v>
      </c>
      <c r="I74" s="5">
        <v>100434</v>
      </c>
      <c r="J74" s="3">
        <v>4255.679999999993</v>
      </c>
      <c r="K74" s="19">
        <v>96178.32</v>
      </c>
      <c r="L74" t="s">
        <v>456</v>
      </c>
    </row>
    <row r="75" spans="1:13" ht="40.5" x14ac:dyDescent="0.35">
      <c r="A75" s="22" t="s">
        <v>216</v>
      </c>
      <c r="B75" s="21" t="s">
        <v>217</v>
      </c>
      <c r="C75" s="22" t="s">
        <v>1018</v>
      </c>
      <c r="D75" s="22" t="s">
        <v>1017</v>
      </c>
      <c r="E75" s="22" t="s">
        <v>765</v>
      </c>
      <c r="F75" s="16">
        <v>45548</v>
      </c>
      <c r="G75" s="16">
        <v>45547</v>
      </c>
      <c r="H75" s="1" t="s">
        <v>1019</v>
      </c>
      <c r="I75" s="5">
        <v>154365.82</v>
      </c>
      <c r="J75" s="3">
        <v>6540.9200000000128</v>
      </c>
      <c r="K75" s="19">
        <v>147824.9</v>
      </c>
      <c r="L75" t="s">
        <v>457</v>
      </c>
    </row>
    <row r="76" spans="1:13" ht="40.5" x14ac:dyDescent="0.35">
      <c r="A76" s="22" t="s">
        <v>216</v>
      </c>
      <c r="B76" s="21" t="s">
        <v>217</v>
      </c>
      <c r="C76" s="22" t="s">
        <v>1018</v>
      </c>
      <c r="D76" s="22" t="s">
        <v>1017</v>
      </c>
      <c r="E76" s="22" t="s">
        <v>167</v>
      </c>
      <c r="F76" s="16">
        <v>45548</v>
      </c>
      <c r="G76" s="16">
        <v>45547</v>
      </c>
      <c r="H76" s="1" t="s">
        <v>1019</v>
      </c>
      <c r="I76" s="5">
        <v>151099.97</v>
      </c>
      <c r="J76" s="3">
        <v>6402.5400000000081</v>
      </c>
      <c r="K76" s="19">
        <v>144697.43</v>
      </c>
      <c r="L76" t="s">
        <v>458</v>
      </c>
    </row>
    <row r="77" spans="1:13" ht="40.5" x14ac:dyDescent="0.35">
      <c r="A77" s="22" t="s">
        <v>216</v>
      </c>
      <c r="B77" s="21" t="s">
        <v>217</v>
      </c>
      <c r="C77" s="22" t="s">
        <v>1018</v>
      </c>
      <c r="D77" s="22" t="s">
        <v>1017</v>
      </c>
      <c r="E77" s="22" t="s">
        <v>766</v>
      </c>
      <c r="F77" s="16">
        <v>45548</v>
      </c>
      <c r="G77" s="16">
        <v>45547</v>
      </c>
      <c r="H77" s="1" t="s">
        <v>1019</v>
      </c>
      <c r="I77" s="5">
        <v>79863.8</v>
      </c>
      <c r="J77" s="3">
        <v>3384.0599999999977</v>
      </c>
      <c r="K77" s="19">
        <v>76479.740000000005</v>
      </c>
      <c r="L77" t="s">
        <v>459</v>
      </c>
    </row>
    <row r="78" spans="1:13" ht="40.5" x14ac:dyDescent="0.35">
      <c r="A78" s="22" t="s">
        <v>216</v>
      </c>
      <c r="B78" s="21" t="s">
        <v>217</v>
      </c>
      <c r="C78" s="22" t="s">
        <v>1018</v>
      </c>
      <c r="D78" s="22" t="s">
        <v>1017</v>
      </c>
      <c r="E78" s="22" t="s">
        <v>767</v>
      </c>
      <c r="F78" s="16">
        <v>45548</v>
      </c>
      <c r="G78" s="16">
        <v>45547</v>
      </c>
      <c r="H78" s="1" t="s">
        <v>1019</v>
      </c>
      <c r="I78" s="5">
        <v>167143.37</v>
      </c>
      <c r="J78" s="3">
        <v>7082.3500000000058</v>
      </c>
      <c r="K78" s="19">
        <v>160061.01999999999</v>
      </c>
      <c r="L78" t="s">
        <v>460</v>
      </c>
    </row>
    <row r="79" spans="1:13" ht="40.5" x14ac:dyDescent="0.35">
      <c r="A79" s="22" t="s">
        <v>218</v>
      </c>
      <c r="B79" s="21" t="s">
        <v>219</v>
      </c>
      <c r="C79" s="23" t="s">
        <v>1020</v>
      </c>
      <c r="D79" s="22" t="s">
        <v>1170</v>
      </c>
      <c r="E79" s="22" t="s">
        <v>122</v>
      </c>
      <c r="F79" s="16">
        <v>45538</v>
      </c>
      <c r="G79" s="16">
        <v>45565</v>
      </c>
      <c r="H79" s="1" t="s">
        <v>1021</v>
      </c>
      <c r="I79" s="5">
        <v>29500</v>
      </c>
      <c r="J79" s="3">
        <v>1250</v>
      </c>
      <c r="K79" s="19">
        <v>28250</v>
      </c>
      <c r="L79" t="s">
        <v>461</v>
      </c>
    </row>
    <row r="80" spans="1:13" ht="60.75" x14ac:dyDescent="0.35">
      <c r="A80" s="22" t="s">
        <v>198</v>
      </c>
      <c r="B80" s="21" t="s">
        <v>199</v>
      </c>
      <c r="C80" s="23" t="s">
        <v>1023</v>
      </c>
      <c r="D80" s="22" t="s">
        <v>1171</v>
      </c>
      <c r="E80" s="22" t="s">
        <v>768</v>
      </c>
      <c r="F80" s="16">
        <v>45505</v>
      </c>
      <c r="G80" s="16">
        <v>45548</v>
      </c>
      <c r="H80" s="1" t="s">
        <v>1022</v>
      </c>
      <c r="I80" s="5">
        <v>1128387.98</v>
      </c>
      <c r="J80" s="3">
        <v>99451.140000000014</v>
      </c>
      <c r="K80" s="19">
        <v>1028936.84</v>
      </c>
      <c r="L80" t="s">
        <v>462</v>
      </c>
    </row>
    <row r="81" spans="1:12" ht="60.75" x14ac:dyDescent="0.35">
      <c r="A81" s="22" t="s">
        <v>198</v>
      </c>
      <c r="B81" s="21" t="s">
        <v>199</v>
      </c>
      <c r="C81" s="23" t="s">
        <v>1023</v>
      </c>
      <c r="D81" s="22" t="s">
        <v>1171</v>
      </c>
      <c r="E81" s="22" t="s">
        <v>183</v>
      </c>
      <c r="F81" s="16">
        <v>45537</v>
      </c>
      <c r="G81" s="16">
        <v>45560</v>
      </c>
      <c r="H81" s="1" t="s">
        <v>1024</v>
      </c>
      <c r="I81" s="5">
        <v>1128387.98</v>
      </c>
      <c r="J81" s="3">
        <v>99451.140000000014</v>
      </c>
      <c r="K81" s="19">
        <v>1028936.84</v>
      </c>
      <c r="L81" t="s">
        <v>463</v>
      </c>
    </row>
    <row r="82" spans="1:12" ht="40.5" x14ac:dyDescent="0.35">
      <c r="A82" s="22" t="s">
        <v>220</v>
      </c>
      <c r="B82" s="21" t="s">
        <v>221</v>
      </c>
      <c r="C82" s="23" t="s">
        <v>70</v>
      </c>
      <c r="D82" s="22" t="s">
        <v>1083</v>
      </c>
      <c r="E82" s="22" t="s">
        <v>769</v>
      </c>
      <c r="F82" s="16">
        <v>45558</v>
      </c>
      <c r="G82" s="16">
        <v>45565</v>
      </c>
      <c r="H82" s="1" t="s">
        <v>1025</v>
      </c>
      <c r="I82" s="5">
        <v>30090</v>
      </c>
      <c r="J82" s="3">
        <v>7140</v>
      </c>
      <c r="K82" s="19">
        <v>22950</v>
      </c>
      <c r="L82" t="s">
        <v>464</v>
      </c>
    </row>
    <row r="83" spans="1:12" ht="60.75" x14ac:dyDescent="0.35">
      <c r="A83" s="22" t="s">
        <v>222</v>
      </c>
      <c r="B83" s="21" t="s">
        <v>223</v>
      </c>
      <c r="C83" s="23" t="s">
        <v>1027</v>
      </c>
      <c r="D83" s="22" t="s">
        <v>1172</v>
      </c>
      <c r="E83" s="22" t="s">
        <v>770</v>
      </c>
      <c r="F83" s="16">
        <v>45551</v>
      </c>
      <c r="G83" s="16">
        <v>45552</v>
      </c>
      <c r="H83" s="1" t="s">
        <v>1026</v>
      </c>
      <c r="I83" s="5">
        <v>693375.66</v>
      </c>
      <c r="J83" s="3">
        <v>61111.070000000065</v>
      </c>
      <c r="K83" s="19">
        <v>632264.59</v>
      </c>
      <c r="L83" t="s">
        <v>465</v>
      </c>
    </row>
    <row r="84" spans="1:12" ht="81" x14ac:dyDescent="0.35">
      <c r="A84" s="22" t="s">
        <v>222</v>
      </c>
      <c r="B84" s="21" t="s">
        <v>223</v>
      </c>
      <c r="C84" s="23" t="s">
        <v>1027</v>
      </c>
      <c r="D84" s="22" t="s">
        <v>1172</v>
      </c>
      <c r="E84" s="22" t="s">
        <v>171</v>
      </c>
      <c r="F84" s="16">
        <v>45551</v>
      </c>
      <c r="G84" s="16">
        <v>45552</v>
      </c>
      <c r="H84" s="1" t="s">
        <v>1028</v>
      </c>
      <c r="I84" s="5">
        <v>234000</v>
      </c>
      <c r="J84" s="3">
        <v>20623.73000000001</v>
      </c>
      <c r="K84" s="19">
        <v>213376.27</v>
      </c>
      <c r="L84" t="s">
        <v>466</v>
      </c>
    </row>
    <row r="85" spans="1:12" ht="81" x14ac:dyDescent="0.35">
      <c r="A85" s="22" t="s">
        <v>222</v>
      </c>
      <c r="B85" s="21" t="s">
        <v>223</v>
      </c>
      <c r="C85" s="23" t="s">
        <v>1030</v>
      </c>
      <c r="D85" s="22" t="s">
        <v>1173</v>
      </c>
      <c r="E85" s="22" t="s">
        <v>771</v>
      </c>
      <c r="F85" s="16">
        <v>45551</v>
      </c>
      <c r="G85" s="16">
        <v>45552</v>
      </c>
      <c r="H85" s="1" t="s">
        <v>1029</v>
      </c>
      <c r="I85" s="5">
        <v>233640</v>
      </c>
      <c r="J85" s="3">
        <v>9900</v>
      </c>
      <c r="K85" s="19">
        <v>223740</v>
      </c>
      <c r="L85" t="s">
        <v>467</v>
      </c>
    </row>
    <row r="86" spans="1:12" ht="40.5" x14ac:dyDescent="0.35">
      <c r="A86" s="22" t="s">
        <v>78</v>
      </c>
      <c r="B86" s="21" t="s">
        <v>79</v>
      </c>
      <c r="C86" s="23" t="s">
        <v>1031</v>
      </c>
      <c r="D86" s="22" t="s">
        <v>1174</v>
      </c>
      <c r="E86" s="22" t="s">
        <v>772</v>
      </c>
      <c r="F86" s="16">
        <v>45516</v>
      </c>
      <c r="G86" s="16">
        <v>45562</v>
      </c>
      <c r="H86" s="1" t="s">
        <v>1032</v>
      </c>
      <c r="I86" s="5">
        <v>200558.7</v>
      </c>
      <c r="J86" s="3">
        <v>8498.25</v>
      </c>
      <c r="K86" s="19">
        <v>192060.45</v>
      </c>
      <c r="L86" t="s">
        <v>468</v>
      </c>
    </row>
    <row r="87" spans="1:12" ht="40.5" x14ac:dyDescent="0.35">
      <c r="A87" s="22" t="s">
        <v>78</v>
      </c>
      <c r="B87" s="21" t="s">
        <v>79</v>
      </c>
      <c r="C87" s="23" t="s">
        <v>1031</v>
      </c>
      <c r="D87" s="22" t="s">
        <v>1174</v>
      </c>
      <c r="E87" s="22" t="s">
        <v>773</v>
      </c>
      <c r="F87" s="16">
        <v>45532</v>
      </c>
      <c r="G87" s="16">
        <v>45562</v>
      </c>
      <c r="H87" s="1" t="s">
        <v>1032</v>
      </c>
      <c r="I87" s="5">
        <v>215125.52</v>
      </c>
      <c r="J87" s="3">
        <v>9115.4899999999907</v>
      </c>
      <c r="K87" s="19">
        <v>206010.03</v>
      </c>
      <c r="L87" t="s">
        <v>469</v>
      </c>
    </row>
    <row r="88" spans="1:12" ht="40.5" x14ac:dyDescent="0.35">
      <c r="A88" s="22" t="s">
        <v>80</v>
      </c>
      <c r="B88" s="21" t="s">
        <v>81</v>
      </c>
      <c r="C88" s="23" t="s">
        <v>70</v>
      </c>
      <c r="D88" s="22" t="s">
        <v>1083</v>
      </c>
      <c r="E88" s="22" t="s">
        <v>774</v>
      </c>
      <c r="F88" s="16">
        <v>45522</v>
      </c>
      <c r="G88" s="16">
        <v>45562</v>
      </c>
      <c r="H88" s="1" t="s">
        <v>1001</v>
      </c>
      <c r="I88" s="5">
        <v>4130</v>
      </c>
      <c r="J88" s="3">
        <v>980</v>
      </c>
      <c r="K88" s="19">
        <v>3150</v>
      </c>
      <c r="L88" t="s">
        <v>470</v>
      </c>
    </row>
    <row r="89" spans="1:12" ht="40.5" x14ac:dyDescent="0.35">
      <c r="A89" s="22" t="s">
        <v>80</v>
      </c>
      <c r="B89" s="21" t="s">
        <v>81</v>
      </c>
      <c r="C89" s="23" t="s">
        <v>70</v>
      </c>
      <c r="D89" s="22" t="s">
        <v>1083</v>
      </c>
      <c r="E89" s="22" t="s">
        <v>775</v>
      </c>
      <c r="F89" s="16">
        <v>45522</v>
      </c>
      <c r="G89" s="16">
        <v>45562</v>
      </c>
      <c r="H89" s="1" t="s">
        <v>1001</v>
      </c>
      <c r="I89" s="5">
        <v>35400</v>
      </c>
      <c r="J89" s="3">
        <v>8400</v>
      </c>
      <c r="K89" s="19">
        <v>27000</v>
      </c>
      <c r="L89" t="s">
        <v>471</v>
      </c>
    </row>
    <row r="90" spans="1:12" ht="40.5" x14ac:dyDescent="0.35">
      <c r="A90" s="22" t="s">
        <v>80</v>
      </c>
      <c r="B90" s="21" t="s">
        <v>81</v>
      </c>
      <c r="C90" s="23" t="s">
        <v>70</v>
      </c>
      <c r="D90" s="22" t="s">
        <v>1083</v>
      </c>
      <c r="E90" s="22" t="s">
        <v>776</v>
      </c>
      <c r="F90" s="16">
        <v>45522</v>
      </c>
      <c r="G90" s="16">
        <v>45562</v>
      </c>
      <c r="H90" s="1" t="s">
        <v>1001</v>
      </c>
      <c r="I90" s="5">
        <v>5900</v>
      </c>
      <c r="J90" s="3">
        <v>1400</v>
      </c>
      <c r="K90" s="19">
        <v>4500</v>
      </c>
      <c r="L90" t="s">
        <v>472</v>
      </c>
    </row>
    <row r="91" spans="1:12" ht="40.5" x14ac:dyDescent="0.35">
      <c r="A91" s="22" t="s">
        <v>209</v>
      </c>
      <c r="B91" s="21" t="s">
        <v>210</v>
      </c>
      <c r="C91" s="22" t="s">
        <v>1034</v>
      </c>
      <c r="D91" s="22" t="s">
        <v>1175</v>
      </c>
      <c r="E91" s="22" t="s">
        <v>1033</v>
      </c>
      <c r="F91" s="16">
        <v>45570</v>
      </c>
      <c r="G91" s="16">
        <v>45570</v>
      </c>
      <c r="H91" s="1" t="s">
        <v>1035</v>
      </c>
      <c r="I91" s="5">
        <v>277649.28000000003</v>
      </c>
      <c r="J91" s="3">
        <v>0</v>
      </c>
      <c r="K91" s="19">
        <v>277649.28000000003</v>
      </c>
      <c r="L91" t="s">
        <v>1036</v>
      </c>
    </row>
    <row r="92" spans="1:12" ht="60.75" x14ac:dyDescent="0.35">
      <c r="A92" s="22" t="s">
        <v>83</v>
      </c>
      <c r="B92" s="21" t="s">
        <v>84</v>
      </c>
      <c r="C92" s="23" t="s">
        <v>1038</v>
      </c>
      <c r="D92" s="22" t="s">
        <v>1176</v>
      </c>
      <c r="E92" s="22" t="s">
        <v>777</v>
      </c>
      <c r="F92" s="16">
        <v>45565</v>
      </c>
      <c r="G92" s="16">
        <v>45565</v>
      </c>
      <c r="H92" s="1" t="s">
        <v>1039</v>
      </c>
      <c r="I92" s="5">
        <v>995115</v>
      </c>
      <c r="J92" s="3">
        <v>49755.75</v>
      </c>
      <c r="K92" s="19">
        <v>945359.25</v>
      </c>
      <c r="L92" t="s">
        <v>473</v>
      </c>
    </row>
    <row r="93" spans="1:12" ht="60.75" x14ac:dyDescent="0.35">
      <c r="A93" s="22" t="s">
        <v>83</v>
      </c>
      <c r="B93" s="21" t="s">
        <v>84</v>
      </c>
      <c r="C93" s="23" t="s">
        <v>1038</v>
      </c>
      <c r="D93" s="22" t="s">
        <v>1176</v>
      </c>
      <c r="E93" s="22" t="s">
        <v>778</v>
      </c>
      <c r="F93" s="16">
        <v>45565</v>
      </c>
      <c r="G93" s="16">
        <v>45565</v>
      </c>
      <c r="H93" s="1" t="s">
        <v>1039</v>
      </c>
      <c r="I93" s="5">
        <v>995115</v>
      </c>
      <c r="J93" s="3">
        <v>49755.75</v>
      </c>
      <c r="K93" s="19">
        <v>945359.25</v>
      </c>
      <c r="L93" t="s">
        <v>474</v>
      </c>
    </row>
    <row r="94" spans="1:12" ht="40.5" x14ac:dyDescent="0.35">
      <c r="A94" s="22" t="s">
        <v>85</v>
      </c>
      <c r="B94" s="21" t="s">
        <v>86</v>
      </c>
      <c r="C94" s="23" t="s">
        <v>1040</v>
      </c>
      <c r="D94" s="22" t="s">
        <v>1177</v>
      </c>
      <c r="E94" s="22" t="s">
        <v>779</v>
      </c>
      <c r="F94" s="16">
        <v>45539</v>
      </c>
      <c r="G94" s="16">
        <v>45560</v>
      </c>
      <c r="H94" s="1" t="s">
        <v>1041</v>
      </c>
      <c r="I94" s="5">
        <v>233975.88</v>
      </c>
      <c r="J94" s="3">
        <v>9914.2300000000105</v>
      </c>
      <c r="K94" s="19">
        <v>224061.65</v>
      </c>
      <c r="L94" t="s">
        <v>475</v>
      </c>
    </row>
    <row r="95" spans="1:12" s="8" customFormat="1" ht="20.25" x14ac:dyDescent="0.35">
      <c r="A95" s="22" t="s">
        <v>224</v>
      </c>
      <c r="B95" s="21" t="s">
        <v>225</v>
      </c>
      <c r="C95" s="23" t="s">
        <v>1042</v>
      </c>
      <c r="D95" s="22" t="s">
        <v>1045</v>
      </c>
      <c r="E95" s="22" t="s">
        <v>780</v>
      </c>
      <c r="F95" s="16">
        <v>45322</v>
      </c>
      <c r="G95" s="16">
        <v>45300</v>
      </c>
      <c r="H95" s="1" t="s">
        <v>1043</v>
      </c>
      <c r="I95" s="19">
        <v>70489.98</v>
      </c>
      <c r="J95" s="3">
        <v>0</v>
      </c>
      <c r="K95" s="19">
        <v>70489.98</v>
      </c>
      <c r="L95" s="8" t="s">
        <v>476</v>
      </c>
    </row>
    <row r="96" spans="1:12" ht="20.25" x14ac:dyDescent="0.35">
      <c r="A96" s="22" t="s">
        <v>224</v>
      </c>
      <c r="B96" s="21" t="s">
        <v>225</v>
      </c>
      <c r="C96" s="23" t="s">
        <v>1042</v>
      </c>
      <c r="D96" s="22" t="s">
        <v>1045</v>
      </c>
      <c r="E96" s="22" t="s">
        <v>781</v>
      </c>
      <c r="F96" s="16">
        <v>45322</v>
      </c>
      <c r="G96" s="16">
        <v>45300</v>
      </c>
      <c r="H96" s="1" t="s">
        <v>1043</v>
      </c>
      <c r="I96" s="19">
        <v>68865</v>
      </c>
      <c r="J96" s="3">
        <v>0</v>
      </c>
      <c r="K96" s="19">
        <v>68865</v>
      </c>
      <c r="L96" t="s">
        <v>477</v>
      </c>
    </row>
    <row r="97" spans="1:12" ht="20.25" x14ac:dyDescent="0.35">
      <c r="A97" s="22" t="s">
        <v>224</v>
      </c>
      <c r="B97" s="21" t="s">
        <v>225</v>
      </c>
      <c r="C97" s="23" t="s">
        <v>1042</v>
      </c>
      <c r="D97" s="22" t="s">
        <v>1045</v>
      </c>
      <c r="E97" s="22" t="s">
        <v>782</v>
      </c>
      <c r="F97" s="16">
        <v>45322</v>
      </c>
      <c r="G97" s="16">
        <v>45300</v>
      </c>
      <c r="H97" s="1" t="s">
        <v>1043</v>
      </c>
      <c r="I97" s="19">
        <v>6758092.8799999999</v>
      </c>
      <c r="J97" s="3">
        <v>0</v>
      </c>
      <c r="K97" s="19">
        <v>6758092.8799999999</v>
      </c>
      <c r="L97" t="s">
        <v>478</v>
      </c>
    </row>
    <row r="98" spans="1:12" ht="40.5" x14ac:dyDescent="0.35">
      <c r="A98" s="22" t="s">
        <v>226</v>
      </c>
      <c r="B98" s="21" t="s">
        <v>227</v>
      </c>
      <c r="C98" s="22" t="s">
        <v>1015</v>
      </c>
      <c r="D98" s="22" t="s">
        <v>1169</v>
      </c>
      <c r="E98" s="22" t="s">
        <v>783</v>
      </c>
      <c r="F98" s="16">
        <v>45517</v>
      </c>
      <c r="G98" s="16">
        <v>45548</v>
      </c>
      <c r="H98" s="22" t="s">
        <v>1044</v>
      </c>
      <c r="I98" s="5">
        <v>12000000</v>
      </c>
      <c r="J98" s="3">
        <v>600000</v>
      </c>
      <c r="K98" s="19">
        <v>11400000</v>
      </c>
      <c r="L98" t="s">
        <v>479</v>
      </c>
    </row>
    <row r="99" spans="1:12" ht="40.5" x14ac:dyDescent="0.35">
      <c r="A99" s="22" t="s">
        <v>228</v>
      </c>
      <c r="B99" s="21" t="s">
        <v>229</v>
      </c>
      <c r="C99" s="22" t="s">
        <v>1015</v>
      </c>
      <c r="D99" s="22" t="s">
        <v>1169</v>
      </c>
      <c r="E99" s="22" t="s">
        <v>784</v>
      </c>
      <c r="F99" s="16">
        <v>45524</v>
      </c>
      <c r="G99" s="16">
        <v>45562</v>
      </c>
      <c r="H99" s="22" t="s">
        <v>1045</v>
      </c>
      <c r="I99" s="5">
        <v>1927080.66</v>
      </c>
      <c r="J99" s="3">
        <v>0</v>
      </c>
      <c r="K99" s="19">
        <v>1927080.66</v>
      </c>
      <c r="L99" t="s">
        <v>480</v>
      </c>
    </row>
    <row r="100" spans="1:12" ht="40.5" x14ac:dyDescent="0.35">
      <c r="A100" s="22" t="s">
        <v>228</v>
      </c>
      <c r="B100" s="21" t="s">
        <v>229</v>
      </c>
      <c r="C100" s="22" t="s">
        <v>1015</v>
      </c>
      <c r="D100" s="22" t="s">
        <v>1169</v>
      </c>
      <c r="E100" s="22" t="s">
        <v>785</v>
      </c>
      <c r="F100" s="16">
        <v>45537</v>
      </c>
      <c r="G100" s="16">
        <v>45562</v>
      </c>
      <c r="H100" s="22" t="s">
        <v>1045</v>
      </c>
      <c r="I100" s="5">
        <v>1951.02</v>
      </c>
      <c r="J100" s="3">
        <v>0</v>
      </c>
      <c r="K100" s="19">
        <v>1951.02</v>
      </c>
      <c r="L100" t="s">
        <v>481</v>
      </c>
    </row>
    <row r="101" spans="1:12" ht="40.5" x14ac:dyDescent="0.35">
      <c r="A101" s="22" t="s">
        <v>87</v>
      </c>
      <c r="B101" s="21" t="s">
        <v>88</v>
      </c>
      <c r="C101" s="22" t="s">
        <v>1015</v>
      </c>
      <c r="D101" s="22" t="s">
        <v>1169</v>
      </c>
      <c r="E101" s="22" t="s">
        <v>786</v>
      </c>
      <c r="F101" s="16">
        <v>45538</v>
      </c>
      <c r="G101" s="16">
        <v>45555</v>
      </c>
      <c r="H101" s="22" t="s">
        <v>1169</v>
      </c>
      <c r="I101" s="5">
        <v>7197.95</v>
      </c>
      <c r="J101" s="3">
        <v>0</v>
      </c>
      <c r="K101" s="19">
        <v>7197.95</v>
      </c>
      <c r="L101" t="s">
        <v>482</v>
      </c>
    </row>
    <row r="102" spans="1:12" ht="40.5" x14ac:dyDescent="0.35">
      <c r="A102" s="22" t="s">
        <v>230</v>
      </c>
      <c r="B102" s="21" t="s">
        <v>231</v>
      </c>
      <c r="C102" s="22" t="s">
        <v>1015</v>
      </c>
      <c r="D102" s="22" t="s">
        <v>1169</v>
      </c>
      <c r="E102" s="22" t="s">
        <v>787</v>
      </c>
      <c r="F102" s="16">
        <v>45530</v>
      </c>
      <c r="G102" s="16">
        <v>45565</v>
      </c>
      <c r="H102" s="22" t="s">
        <v>1169</v>
      </c>
      <c r="I102" s="5">
        <v>536059.19999999995</v>
      </c>
      <c r="J102" s="3">
        <v>23105.999999999942</v>
      </c>
      <c r="K102" s="19">
        <v>512953.2</v>
      </c>
      <c r="L102" t="s">
        <v>483</v>
      </c>
    </row>
    <row r="103" spans="1:12" ht="40.5" x14ac:dyDescent="0.35">
      <c r="A103" s="22" t="s">
        <v>89</v>
      </c>
      <c r="B103" s="21" t="s">
        <v>90</v>
      </c>
      <c r="C103" s="22" t="s">
        <v>1015</v>
      </c>
      <c r="D103" s="22" t="s">
        <v>1169</v>
      </c>
      <c r="E103" s="22" t="s">
        <v>788</v>
      </c>
      <c r="F103" s="16">
        <v>45532</v>
      </c>
      <c r="G103" s="16">
        <v>45548</v>
      </c>
      <c r="H103" s="22" t="s">
        <v>1169</v>
      </c>
      <c r="I103" s="5">
        <v>710547.37</v>
      </c>
      <c r="J103" s="3">
        <v>0</v>
      </c>
      <c r="K103" s="19">
        <v>710547.37</v>
      </c>
      <c r="L103" t="s">
        <v>484</v>
      </c>
    </row>
    <row r="104" spans="1:12" ht="40.5" x14ac:dyDescent="0.35">
      <c r="A104" s="22" t="s">
        <v>89</v>
      </c>
      <c r="B104" s="21" t="s">
        <v>90</v>
      </c>
      <c r="C104" s="22" t="s">
        <v>1015</v>
      </c>
      <c r="D104" s="22" t="s">
        <v>1169</v>
      </c>
      <c r="E104" s="22" t="s">
        <v>789</v>
      </c>
      <c r="F104" s="16">
        <v>45532</v>
      </c>
      <c r="G104" s="16">
        <v>45554</v>
      </c>
      <c r="H104" s="22" t="s">
        <v>1169</v>
      </c>
      <c r="I104" s="5">
        <v>15596.16</v>
      </c>
      <c r="J104" s="3">
        <v>0</v>
      </c>
      <c r="K104" s="19">
        <v>15596.16</v>
      </c>
      <c r="L104" t="s">
        <v>485</v>
      </c>
    </row>
    <row r="105" spans="1:12" ht="40.5" x14ac:dyDescent="0.35">
      <c r="A105" s="22" t="s">
        <v>89</v>
      </c>
      <c r="B105" s="21" t="s">
        <v>90</v>
      </c>
      <c r="C105" s="22" t="s">
        <v>1015</v>
      </c>
      <c r="D105" s="22" t="s">
        <v>1169</v>
      </c>
      <c r="E105" s="22" t="s">
        <v>790</v>
      </c>
      <c r="F105" s="16">
        <v>45540</v>
      </c>
      <c r="G105" s="16">
        <v>45554</v>
      </c>
      <c r="H105" s="22" t="s">
        <v>1169</v>
      </c>
      <c r="I105" s="5">
        <v>20775.09</v>
      </c>
      <c r="J105" s="3">
        <v>0</v>
      </c>
      <c r="K105" s="19">
        <v>20775.09</v>
      </c>
      <c r="L105" t="s">
        <v>486</v>
      </c>
    </row>
    <row r="106" spans="1:12" ht="40.5" x14ac:dyDescent="0.35">
      <c r="A106" s="22" t="s">
        <v>89</v>
      </c>
      <c r="B106" s="21" t="s">
        <v>90</v>
      </c>
      <c r="C106" s="22" t="s">
        <v>1015</v>
      </c>
      <c r="D106" s="22" t="s">
        <v>1169</v>
      </c>
      <c r="E106" s="22" t="s">
        <v>791</v>
      </c>
      <c r="F106" s="16">
        <v>45532</v>
      </c>
      <c r="G106" s="16">
        <v>45554</v>
      </c>
      <c r="H106" s="22" t="s">
        <v>1169</v>
      </c>
      <c r="I106" s="5">
        <v>6308.5499999999993</v>
      </c>
      <c r="J106" s="3">
        <v>0</v>
      </c>
      <c r="K106" s="19">
        <v>6308.55</v>
      </c>
      <c r="L106" t="s">
        <v>487</v>
      </c>
    </row>
    <row r="107" spans="1:12" ht="40.5" x14ac:dyDescent="0.35">
      <c r="A107" s="22" t="s">
        <v>89</v>
      </c>
      <c r="B107" s="21" t="s">
        <v>90</v>
      </c>
      <c r="C107" s="22" t="s">
        <v>1015</v>
      </c>
      <c r="D107" s="22" t="s">
        <v>1169</v>
      </c>
      <c r="E107" s="22" t="s">
        <v>792</v>
      </c>
      <c r="F107" s="16">
        <v>45550</v>
      </c>
      <c r="G107" s="16">
        <v>45562</v>
      </c>
      <c r="H107" s="22" t="s">
        <v>1169</v>
      </c>
      <c r="I107" s="5">
        <v>2635.5</v>
      </c>
      <c r="J107" s="3">
        <v>0</v>
      </c>
      <c r="K107" s="19">
        <v>2635.5</v>
      </c>
      <c r="L107" t="s">
        <v>488</v>
      </c>
    </row>
    <row r="108" spans="1:12" ht="40.5" x14ac:dyDescent="0.35">
      <c r="A108" s="22" t="s">
        <v>89</v>
      </c>
      <c r="B108" s="21" t="s">
        <v>90</v>
      </c>
      <c r="C108" s="22" t="s">
        <v>1015</v>
      </c>
      <c r="D108" s="22" t="s">
        <v>1169</v>
      </c>
      <c r="E108" s="22" t="s">
        <v>793</v>
      </c>
      <c r="F108" s="16">
        <v>45550</v>
      </c>
      <c r="G108" s="16">
        <v>45562</v>
      </c>
      <c r="H108" s="22" t="s">
        <v>1169</v>
      </c>
      <c r="I108" s="5">
        <v>16627.37</v>
      </c>
      <c r="J108" s="3">
        <v>0</v>
      </c>
      <c r="K108" s="19">
        <v>16627.37</v>
      </c>
      <c r="L108" t="s">
        <v>489</v>
      </c>
    </row>
    <row r="109" spans="1:12" ht="40.5" x14ac:dyDescent="0.35">
      <c r="A109" s="22" t="s">
        <v>89</v>
      </c>
      <c r="B109" s="21" t="s">
        <v>90</v>
      </c>
      <c r="C109" s="22" t="s">
        <v>1015</v>
      </c>
      <c r="D109" s="22" t="s">
        <v>1169</v>
      </c>
      <c r="E109" s="22" t="s">
        <v>794</v>
      </c>
      <c r="F109" s="16">
        <v>45550</v>
      </c>
      <c r="G109" s="16">
        <v>45565</v>
      </c>
      <c r="H109" s="22" t="s">
        <v>1169</v>
      </c>
      <c r="I109" s="5">
        <v>112016.65</v>
      </c>
      <c r="J109" s="3">
        <v>0</v>
      </c>
      <c r="K109" s="19">
        <v>112016.65</v>
      </c>
      <c r="L109" t="s">
        <v>490</v>
      </c>
    </row>
    <row r="110" spans="1:12" ht="40.5" x14ac:dyDescent="0.35">
      <c r="A110" s="22" t="s">
        <v>232</v>
      </c>
      <c r="B110" s="21" t="s">
        <v>233</v>
      </c>
      <c r="C110" s="22" t="s">
        <v>1015</v>
      </c>
      <c r="D110" s="22" t="s">
        <v>1169</v>
      </c>
      <c r="E110" s="22" t="s">
        <v>795</v>
      </c>
      <c r="F110" s="16">
        <v>45557</v>
      </c>
      <c r="G110" s="16">
        <v>45565</v>
      </c>
      <c r="H110" s="22" t="s">
        <v>1169</v>
      </c>
      <c r="I110" s="5">
        <v>59000</v>
      </c>
      <c r="J110" s="3">
        <v>14000</v>
      </c>
      <c r="K110" s="19">
        <v>45000</v>
      </c>
      <c r="L110" t="s">
        <v>491</v>
      </c>
    </row>
    <row r="111" spans="1:12" ht="40.5" x14ac:dyDescent="0.35">
      <c r="A111" s="22" t="s">
        <v>91</v>
      </c>
      <c r="B111" s="21" t="s">
        <v>92</v>
      </c>
      <c r="C111" s="22" t="s">
        <v>1015</v>
      </c>
      <c r="D111" s="22" t="s">
        <v>1169</v>
      </c>
      <c r="E111" s="22" t="s">
        <v>796</v>
      </c>
      <c r="F111" s="16">
        <v>45553</v>
      </c>
      <c r="G111" s="16">
        <v>45562</v>
      </c>
      <c r="H111" s="22" t="s">
        <v>1169</v>
      </c>
      <c r="I111" s="5">
        <v>9440</v>
      </c>
      <c r="J111" s="3">
        <v>2240</v>
      </c>
      <c r="K111" s="19">
        <v>7200</v>
      </c>
      <c r="L111" t="s">
        <v>492</v>
      </c>
    </row>
    <row r="112" spans="1:12" ht="40.5" x14ac:dyDescent="0.35">
      <c r="A112" s="22" t="s">
        <v>91</v>
      </c>
      <c r="B112" s="21" t="s">
        <v>92</v>
      </c>
      <c r="C112" s="22" t="s">
        <v>1015</v>
      </c>
      <c r="D112" s="22" t="s">
        <v>1169</v>
      </c>
      <c r="E112" s="22" t="s">
        <v>797</v>
      </c>
      <c r="F112" s="16">
        <v>45558</v>
      </c>
      <c r="G112" s="16">
        <v>45565</v>
      </c>
      <c r="H112" s="22" t="s">
        <v>1169</v>
      </c>
      <c r="I112" s="5">
        <v>70800</v>
      </c>
      <c r="J112" s="3">
        <v>16800</v>
      </c>
      <c r="K112" s="19">
        <v>54000</v>
      </c>
      <c r="L112" t="s">
        <v>493</v>
      </c>
    </row>
    <row r="113" spans="1:12" ht="40.5" x14ac:dyDescent="0.35">
      <c r="A113" s="22" t="s">
        <v>234</v>
      </c>
      <c r="B113" s="21" t="s">
        <v>235</v>
      </c>
      <c r="C113" s="22" t="s">
        <v>1015</v>
      </c>
      <c r="D113" s="22" t="s">
        <v>1169</v>
      </c>
      <c r="E113" s="22" t="s">
        <v>798</v>
      </c>
      <c r="F113" s="16">
        <v>45504</v>
      </c>
      <c r="G113" s="16">
        <v>45547</v>
      </c>
      <c r="H113" s="22" t="s">
        <v>1169</v>
      </c>
      <c r="I113" s="5">
        <v>92336</v>
      </c>
      <c r="J113" s="3">
        <v>0</v>
      </c>
      <c r="K113" s="19">
        <v>92336</v>
      </c>
      <c r="L113" t="s">
        <v>494</v>
      </c>
    </row>
    <row r="114" spans="1:12" ht="40.5" x14ac:dyDescent="0.35">
      <c r="A114" s="22" t="s">
        <v>234</v>
      </c>
      <c r="B114" s="21" t="s">
        <v>235</v>
      </c>
      <c r="C114" s="22" t="s">
        <v>1015</v>
      </c>
      <c r="D114" s="22" t="s">
        <v>1169</v>
      </c>
      <c r="E114" s="22" t="s">
        <v>799</v>
      </c>
      <c r="F114" s="16">
        <v>45473</v>
      </c>
      <c r="G114" s="16">
        <v>45548</v>
      </c>
      <c r="H114" s="22" t="s">
        <v>1169</v>
      </c>
      <c r="I114" s="5">
        <v>95088</v>
      </c>
      <c r="J114" s="3">
        <v>0</v>
      </c>
      <c r="K114" s="19">
        <v>95088</v>
      </c>
      <c r="L114" t="s">
        <v>495</v>
      </c>
    </row>
    <row r="115" spans="1:12" ht="40.5" x14ac:dyDescent="0.35">
      <c r="A115" s="22" t="s">
        <v>236</v>
      </c>
      <c r="B115" s="21" t="s">
        <v>237</v>
      </c>
      <c r="C115" s="22" t="s">
        <v>1015</v>
      </c>
      <c r="D115" s="22" t="s">
        <v>1169</v>
      </c>
      <c r="E115" s="22" t="s">
        <v>800</v>
      </c>
      <c r="F115" s="16">
        <v>45530</v>
      </c>
      <c r="G115" s="16">
        <v>45547</v>
      </c>
      <c r="H115" s="22" t="s">
        <v>1169</v>
      </c>
      <c r="I115" s="5">
        <v>87730.01</v>
      </c>
      <c r="J115" s="3">
        <v>0</v>
      </c>
      <c r="K115" s="19">
        <v>87730.01</v>
      </c>
      <c r="L115" t="s">
        <v>496</v>
      </c>
    </row>
    <row r="116" spans="1:12" ht="40.5" x14ac:dyDescent="0.35">
      <c r="A116" s="22" t="s">
        <v>236</v>
      </c>
      <c r="B116" s="21" t="s">
        <v>237</v>
      </c>
      <c r="C116" s="22" t="s">
        <v>1015</v>
      </c>
      <c r="D116" s="22" t="s">
        <v>1169</v>
      </c>
      <c r="E116" s="22" t="s">
        <v>801</v>
      </c>
      <c r="F116" s="16">
        <v>45530</v>
      </c>
      <c r="G116" s="16">
        <v>45547</v>
      </c>
      <c r="H116" s="22" t="s">
        <v>1169</v>
      </c>
      <c r="I116" s="5">
        <v>46605.71</v>
      </c>
      <c r="J116" s="3">
        <v>0</v>
      </c>
      <c r="K116" s="19">
        <v>46605.71</v>
      </c>
      <c r="L116" t="s">
        <v>497</v>
      </c>
    </row>
    <row r="117" spans="1:12" ht="40.5" x14ac:dyDescent="0.35">
      <c r="A117" s="22" t="s">
        <v>238</v>
      </c>
      <c r="B117" s="21" t="s">
        <v>239</v>
      </c>
      <c r="C117" s="22" t="s">
        <v>1015</v>
      </c>
      <c r="D117" s="22" t="s">
        <v>1169</v>
      </c>
      <c r="E117" s="22" t="s">
        <v>802</v>
      </c>
      <c r="F117" s="16">
        <v>45537</v>
      </c>
      <c r="G117" s="16">
        <v>45554</v>
      </c>
      <c r="H117" s="22" t="s">
        <v>1169</v>
      </c>
      <c r="I117" s="5">
        <v>13385</v>
      </c>
      <c r="J117" s="3">
        <v>0</v>
      </c>
      <c r="K117" s="19">
        <v>13385</v>
      </c>
      <c r="L117" t="s">
        <v>498</v>
      </c>
    </row>
    <row r="118" spans="1:12" ht="40.5" x14ac:dyDescent="0.35">
      <c r="A118" s="22" t="s">
        <v>238</v>
      </c>
      <c r="B118" s="21" t="s">
        <v>239</v>
      </c>
      <c r="C118" s="22" t="s">
        <v>1015</v>
      </c>
      <c r="D118" s="22" t="s">
        <v>1169</v>
      </c>
      <c r="E118" s="22" t="s">
        <v>803</v>
      </c>
      <c r="F118" s="16">
        <v>45506</v>
      </c>
      <c r="G118" s="16">
        <v>45554</v>
      </c>
      <c r="H118" s="22" t="s">
        <v>1169</v>
      </c>
      <c r="I118" s="5">
        <v>13385</v>
      </c>
      <c r="J118" s="3">
        <v>0</v>
      </c>
      <c r="K118" s="19">
        <v>13385</v>
      </c>
      <c r="L118" t="s">
        <v>499</v>
      </c>
    </row>
    <row r="119" spans="1:12" ht="60.75" x14ac:dyDescent="0.35">
      <c r="A119" s="22" t="s">
        <v>94</v>
      </c>
      <c r="B119" s="21" t="s">
        <v>95</v>
      </c>
      <c r="C119" s="22" t="s">
        <v>1015</v>
      </c>
      <c r="D119" s="22" t="s">
        <v>1169</v>
      </c>
      <c r="E119" s="22" t="s">
        <v>804</v>
      </c>
      <c r="F119" s="16">
        <v>45537</v>
      </c>
      <c r="G119" s="16">
        <v>45547</v>
      </c>
      <c r="H119" s="22" t="s">
        <v>1169</v>
      </c>
      <c r="I119" s="5">
        <v>5862</v>
      </c>
      <c r="J119" s="3">
        <v>0</v>
      </c>
      <c r="K119" s="19">
        <v>5862</v>
      </c>
      <c r="L119" t="s">
        <v>500</v>
      </c>
    </row>
    <row r="120" spans="1:12" ht="60.75" x14ac:dyDescent="0.35">
      <c r="A120" s="22" t="s">
        <v>240</v>
      </c>
      <c r="B120" s="21" t="s">
        <v>241</v>
      </c>
      <c r="C120" s="23"/>
      <c r="D120" s="22" t="e">
        <v>#N/A</v>
      </c>
      <c r="E120" s="22" t="s">
        <v>805</v>
      </c>
      <c r="F120" s="16">
        <v>45527</v>
      </c>
      <c r="G120" s="16">
        <v>45527</v>
      </c>
      <c r="H120" s="22" t="s">
        <v>1050</v>
      </c>
      <c r="I120" s="5">
        <v>212400</v>
      </c>
      <c r="J120" s="3">
        <v>186406.32</v>
      </c>
      <c r="K120" s="19">
        <v>25993.68</v>
      </c>
      <c r="L120" t="s">
        <v>501</v>
      </c>
    </row>
    <row r="121" spans="1:12" ht="60.75" x14ac:dyDescent="0.35">
      <c r="A121" s="22" t="s">
        <v>96</v>
      </c>
      <c r="B121" s="21" t="s">
        <v>97</v>
      </c>
      <c r="C121" s="23" t="s">
        <v>1049</v>
      </c>
      <c r="D121" s="22" t="s">
        <v>1178</v>
      </c>
      <c r="E121" s="22" t="s">
        <v>98</v>
      </c>
      <c r="F121" s="16">
        <v>45516</v>
      </c>
      <c r="G121" s="16">
        <v>45527</v>
      </c>
      <c r="H121" s="22" t="s">
        <v>1050</v>
      </c>
      <c r="I121" s="5">
        <v>212400</v>
      </c>
      <c r="J121" s="3">
        <v>9000</v>
      </c>
      <c r="K121" s="19">
        <v>203400</v>
      </c>
      <c r="L121" t="s">
        <v>502</v>
      </c>
    </row>
    <row r="122" spans="1:12" ht="40.5" x14ac:dyDescent="0.35">
      <c r="A122" s="22" t="s">
        <v>200</v>
      </c>
      <c r="B122" s="21" t="s">
        <v>201</v>
      </c>
      <c r="C122" s="23" t="s">
        <v>1027</v>
      </c>
      <c r="D122" s="22" t="s">
        <v>1172</v>
      </c>
      <c r="E122" s="22" t="s">
        <v>202</v>
      </c>
      <c r="F122" s="16">
        <v>45251</v>
      </c>
      <c r="G122" s="16">
        <v>45474</v>
      </c>
      <c r="H122" s="22" t="s">
        <v>1051</v>
      </c>
      <c r="I122" s="5">
        <v>130594.15</v>
      </c>
      <c r="J122" s="3">
        <v>0</v>
      </c>
      <c r="K122" s="19">
        <v>130594.15</v>
      </c>
      <c r="L122" t="s">
        <v>503</v>
      </c>
    </row>
    <row r="123" spans="1:12" ht="20.25" x14ac:dyDescent="0.35">
      <c r="A123" s="22" t="s">
        <v>200</v>
      </c>
      <c r="B123" s="21" t="s">
        <v>201</v>
      </c>
      <c r="C123" s="23"/>
      <c r="D123" s="22" t="e">
        <v>#N/A</v>
      </c>
      <c r="E123" s="22" t="s">
        <v>202</v>
      </c>
      <c r="F123" s="16"/>
      <c r="G123" s="16"/>
      <c r="H123" s="22"/>
      <c r="I123" s="5">
        <v>62632.95</v>
      </c>
      <c r="J123" s="3">
        <v>0</v>
      </c>
      <c r="K123" s="19">
        <v>62632.95</v>
      </c>
      <c r="L123" t="s">
        <v>504</v>
      </c>
    </row>
    <row r="124" spans="1:12" ht="40.5" x14ac:dyDescent="0.35">
      <c r="A124" s="22" t="s">
        <v>242</v>
      </c>
      <c r="B124" s="21" t="s">
        <v>243</v>
      </c>
      <c r="C124" s="22" t="s">
        <v>1015</v>
      </c>
      <c r="D124" s="22" t="s">
        <v>1169</v>
      </c>
      <c r="E124" s="22" t="s">
        <v>806</v>
      </c>
      <c r="F124" s="16">
        <v>45530</v>
      </c>
      <c r="G124" s="16">
        <v>45547</v>
      </c>
      <c r="H124" s="22" t="s">
        <v>1169</v>
      </c>
      <c r="I124" s="5">
        <v>96000</v>
      </c>
      <c r="J124" s="3">
        <v>4800</v>
      </c>
      <c r="K124" s="19">
        <v>91200</v>
      </c>
      <c r="L124" t="s">
        <v>505</v>
      </c>
    </row>
    <row r="125" spans="1:12" ht="40.5" x14ac:dyDescent="0.35">
      <c r="A125" s="22" t="s">
        <v>244</v>
      </c>
      <c r="B125" s="21" t="s">
        <v>245</v>
      </c>
      <c r="C125" s="23" t="s">
        <v>1042</v>
      </c>
      <c r="D125" s="22" t="s">
        <v>1045</v>
      </c>
      <c r="E125" s="22" t="s">
        <v>807</v>
      </c>
      <c r="F125" s="16">
        <v>45503</v>
      </c>
      <c r="G125" s="16">
        <v>45548</v>
      </c>
      <c r="H125" s="22" t="s">
        <v>1052</v>
      </c>
      <c r="I125" s="19">
        <v>41601553.560000002</v>
      </c>
      <c r="J125" s="3">
        <v>0</v>
      </c>
      <c r="K125" s="19">
        <v>41601553.560000002</v>
      </c>
      <c r="L125" t="s">
        <v>506</v>
      </c>
    </row>
    <row r="126" spans="1:12" ht="40.5" x14ac:dyDescent="0.35">
      <c r="A126" s="22" t="s">
        <v>244</v>
      </c>
      <c r="B126" s="21" t="s">
        <v>245</v>
      </c>
      <c r="C126" s="23" t="s">
        <v>1042</v>
      </c>
      <c r="D126" s="22" t="s">
        <v>1045</v>
      </c>
      <c r="E126" s="22" t="s">
        <v>808</v>
      </c>
      <c r="F126" s="16">
        <v>45503</v>
      </c>
      <c r="G126" s="16">
        <v>45548</v>
      </c>
      <c r="H126" s="22" t="s">
        <v>1052</v>
      </c>
      <c r="I126" s="19">
        <v>1965161.08</v>
      </c>
      <c r="J126" s="3">
        <v>0</v>
      </c>
      <c r="K126" s="19">
        <v>1965161.08</v>
      </c>
      <c r="L126" t="s">
        <v>507</v>
      </c>
    </row>
    <row r="127" spans="1:12" ht="40.5" x14ac:dyDescent="0.35">
      <c r="A127" s="22" t="s">
        <v>244</v>
      </c>
      <c r="B127" s="21" t="s">
        <v>245</v>
      </c>
      <c r="C127" s="23" t="s">
        <v>1042</v>
      </c>
      <c r="D127" s="22" t="s">
        <v>1045</v>
      </c>
      <c r="E127" s="22" t="s">
        <v>809</v>
      </c>
      <c r="F127" s="16">
        <v>45503</v>
      </c>
      <c r="G127" s="16">
        <v>45548</v>
      </c>
      <c r="H127" s="22" t="s">
        <v>1052</v>
      </c>
      <c r="I127" s="19">
        <v>522000</v>
      </c>
      <c r="J127" s="3">
        <v>0</v>
      </c>
      <c r="K127" s="19">
        <v>522000</v>
      </c>
      <c r="L127" t="s">
        <v>508</v>
      </c>
    </row>
    <row r="128" spans="1:12" ht="40.5" x14ac:dyDescent="0.35">
      <c r="A128" s="22" t="s">
        <v>244</v>
      </c>
      <c r="B128" s="21" t="s">
        <v>245</v>
      </c>
      <c r="C128" s="23" t="s">
        <v>1042</v>
      </c>
      <c r="D128" s="22" t="s">
        <v>1045</v>
      </c>
      <c r="E128" s="22" t="s">
        <v>810</v>
      </c>
      <c r="F128" s="16">
        <v>45503</v>
      </c>
      <c r="G128" s="16">
        <v>45548</v>
      </c>
      <c r="H128" s="22" t="s">
        <v>1052</v>
      </c>
      <c r="I128" s="19">
        <v>92800</v>
      </c>
      <c r="J128" s="3">
        <v>0</v>
      </c>
      <c r="K128" s="19">
        <v>92800</v>
      </c>
      <c r="L128" t="s">
        <v>509</v>
      </c>
    </row>
    <row r="129" spans="1:12" ht="40.5" x14ac:dyDescent="0.35">
      <c r="A129" s="22" t="s">
        <v>244</v>
      </c>
      <c r="B129" s="21" t="s">
        <v>245</v>
      </c>
      <c r="C129" s="23" t="s">
        <v>1042</v>
      </c>
      <c r="D129" s="22" t="s">
        <v>1045</v>
      </c>
      <c r="E129" s="22" t="s">
        <v>811</v>
      </c>
      <c r="F129" s="16">
        <v>45503</v>
      </c>
      <c r="G129" s="16">
        <v>45548</v>
      </c>
      <c r="H129" s="22" t="s">
        <v>1052</v>
      </c>
      <c r="I129" s="19">
        <v>7475638.8300000001</v>
      </c>
      <c r="J129" s="3">
        <v>0</v>
      </c>
      <c r="K129" s="19">
        <v>7475638.8300000001</v>
      </c>
      <c r="L129" t="s">
        <v>510</v>
      </c>
    </row>
    <row r="130" spans="1:12" ht="40.5" x14ac:dyDescent="0.35">
      <c r="A130" s="22" t="s">
        <v>244</v>
      </c>
      <c r="B130" s="21" t="s">
        <v>245</v>
      </c>
      <c r="C130" s="23" t="s">
        <v>1042</v>
      </c>
      <c r="D130" s="22" t="s">
        <v>1045</v>
      </c>
      <c r="E130" s="22" t="s">
        <v>812</v>
      </c>
      <c r="F130" s="16">
        <v>45503</v>
      </c>
      <c r="G130" s="16">
        <v>45548</v>
      </c>
      <c r="H130" s="22" t="s">
        <v>1052</v>
      </c>
      <c r="I130" s="19">
        <v>3379823.56</v>
      </c>
      <c r="J130" s="3">
        <v>0</v>
      </c>
      <c r="K130" s="19">
        <v>3379823.56</v>
      </c>
      <c r="L130" t="s">
        <v>511</v>
      </c>
    </row>
    <row r="131" spans="1:12" ht="40.5" x14ac:dyDescent="0.35">
      <c r="A131" s="22" t="s">
        <v>246</v>
      </c>
      <c r="B131" s="21" t="s">
        <v>247</v>
      </c>
      <c r="C131" s="22" t="s">
        <v>1015</v>
      </c>
      <c r="D131" s="22" t="s">
        <v>1169</v>
      </c>
      <c r="E131" s="22" t="s">
        <v>813</v>
      </c>
      <c r="F131" s="16">
        <v>45499</v>
      </c>
      <c r="G131" s="16">
        <v>45555</v>
      </c>
      <c r="H131" s="22" t="s">
        <v>1169</v>
      </c>
      <c r="I131" s="5">
        <v>53395</v>
      </c>
      <c r="J131" s="3">
        <v>4706</v>
      </c>
      <c r="K131" s="19">
        <v>48689</v>
      </c>
      <c r="L131" t="s">
        <v>512</v>
      </c>
    </row>
    <row r="132" spans="1:12" ht="40.5" x14ac:dyDescent="0.35">
      <c r="A132" s="22" t="s">
        <v>246</v>
      </c>
      <c r="B132" s="21" t="s">
        <v>247</v>
      </c>
      <c r="C132" s="22" t="s">
        <v>1015</v>
      </c>
      <c r="D132" s="22" t="s">
        <v>1169</v>
      </c>
      <c r="E132" s="22" t="s">
        <v>814</v>
      </c>
      <c r="F132" s="16">
        <v>45505</v>
      </c>
      <c r="G132" s="16">
        <v>45555</v>
      </c>
      <c r="H132" s="22" t="s">
        <v>1169</v>
      </c>
      <c r="I132" s="5">
        <v>108678</v>
      </c>
      <c r="J132" s="3">
        <v>9578.3999999999942</v>
      </c>
      <c r="K132" s="19">
        <v>99099.6</v>
      </c>
      <c r="L132" t="s">
        <v>513</v>
      </c>
    </row>
    <row r="133" spans="1:12" ht="40.5" x14ac:dyDescent="0.35">
      <c r="A133" s="22" t="s">
        <v>246</v>
      </c>
      <c r="B133" s="21" t="s">
        <v>247</v>
      </c>
      <c r="C133" s="22" t="s">
        <v>1015</v>
      </c>
      <c r="D133" s="22" t="s">
        <v>1169</v>
      </c>
      <c r="E133" s="22" t="s">
        <v>815</v>
      </c>
      <c r="F133" s="16">
        <v>45511</v>
      </c>
      <c r="G133" s="16">
        <v>45555</v>
      </c>
      <c r="H133" s="22" t="s">
        <v>1169</v>
      </c>
      <c r="I133" s="5">
        <v>210394</v>
      </c>
      <c r="J133" s="3">
        <v>18543.200000000012</v>
      </c>
      <c r="K133" s="19">
        <v>191850.8</v>
      </c>
      <c r="L133" t="s">
        <v>514</v>
      </c>
    </row>
    <row r="134" spans="1:12" ht="40.5" x14ac:dyDescent="0.35">
      <c r="A134" s="22" t="s">
        <v>246</v>
      </c>
      <c r="B134" s="21" t="s">
        <v>247</v>
      </c>
      <c r="C134" s="22" t="s">
        <v>1015</v>
      </c>
      <c r="D134" s="22" t="s">
        <v>1169</v>
      </c>
      <c r="E134" s="22" t="s">
        <v>816</v>
      </c>
      <c r="F134" s="16">
        <v>45510</v>
      </c>
      <c r="G134" s="16">
        <v>45555</v>
      </c>
      <c r="H134" s="22" t="s">
        <v>1169</v>
      </c>
      <c r="I134" s="5">
        <v>23417.1</v>
      </c>
      <c r="J134" s="3">
        <v>2063.8799999999974</v>
      </c>
      <c r="K134" s="19">
        <v>21353.22</v>
      </c>
      <c r="L134" t="s">
        <v>515</v>
      </c>
    </row>
    <row r="135" spans="1:12" ht="40.5" x14ac:dyDescent="0.35">
      <c r="A135" s="22" t="s">
        <v>246</v>
      </c>
      <c r="B135" s="21" t="s">
        <v>247</v>
      </c>
      <c r="C135" s="22" t="s">
        <v>1015</v>
      </c>
      <c r="D135" s="22" t="s">
        <v>1169</v>
      </c>
      <c r="E135" s="22" t="s">
        <v>817</v>
      </c>
      <c r="F135" s="16">
        <v>45510</v>
      </c>
      <c r="G135" s="16">
        <v>45555</v>
      </c>
      <c r="H135" s="22" t="s">
        <v>1169</v>
      </c>
      <c r="I135" s="5">
        <v>10620</v>
      </c>
      <c r="J135" s="3">
        <v>936</v>
      </c>
      <c r="K135" s="19">
        <v>9684</v>
      </c>
      <c r="L135" t="s">
        <v>516</v>
      </c>
    </row>
    <row r="136" spans="1:12" ht="40.5" x14ac:dyDescent="0.35">
      <c r="A136" s="22" t="s">
        <v>246</v>
      </c>
      <c r="B136" s="21" t="s">
        <v>247</v>
      </c>
      <c r="C136" s="22" t="s">
        <v>1015</v>
      </c>
      <c r="D136" s="22" t="s">
        <v>1169</v>
      </c>
      <c r="E136" s="22" t="s">
        <v>818</v>
      </c>
      <c r="F136" s="16">
        <v>45519</v>
      </c>
      <c r="G136" s="16">
        <v>45555</v>
      </c>
      <c r="H136" s="22" t="s">
        <v>1169</v>
      </c>
      <c r="I136" s="5">
        <v>12626</v>
      </c>
      <c r="J136" s="3">
        <v>1112.7999999999993</v>
      </c>
      <c r="K136" s="19">
        <v>11513.2</v>
      </c>
      <c r="L136" t="s">
        <v>517</v>
      </c>
    </row>
    <row r="137" spans="1:12" ht="40.5" x14ac:dyDescent="0.35">
      <c r="A137" s="22" t="s">
        <v>246</v>
      </c>
      <c r="B137" s="21" t="s">
        <v>247</v>
      </c>
      <c r="C137" s="22" t="s">
        <v>1015</v>
      </c>
      <c r="D137" s="22" t="s">
        <v>1169</v>
      </c>
      <c r="E137" s="22" t="s">
        <v>819</v>
      </c>
      <c r="F137" s="16">
        <v>45519</v>
      </c>
      <c r="G137" s="16">
        <v>45555</v>
      </c>
      <c r="H137" s="22" t="s">
        <v>1169</v>
      </c>
      <c r="I137" s="5">
        <v>78942</v>
      </c>
      <c r="J137" s="3">
        <v>6957.6000000000058</v>
      </c>
      <c r="K137" s="19">
        <v>71984.399999999994</v>
      </c>
      <c r="L137" t="s">
        <v>518</v>
      </c>
    </row>
    <row r="138" spans="1:12" ht="40.5" x14ac:dyDescent="0.35">
      <c r="A138" s="22" t="s">
        <v>246</v>
      </c>
      <c r="B138" s="21" t="s">
        <v>247</v>
      </c>
      <c r="C138" s="22" t="s">
        <v>1015</v>
      </c>
      <c r="D138" s="22" t="s">
        <v>1169</v>
      </c>
      <c r="E138" s="22" t="s">
        <v>820</v>
      </c>
      <c r="F138" s="16">
        <v>45505</v>
      </c>
      <c r="G138" s="16">
        <v>45555</v>
      </c>
      <c r="H138" s="22" t="s">
        <v>1169</v>
      </c>
      <c r="I138" s="5">
        <v>2926.4</v>
      </c>
      <c r="J138" s="3">
        <v>257.92000000000007</v>
      </c>
      <c r="K138" s="19">
        <v>2668.48</v>
      </c>
      <c r="L138" t="s">
        <v>519</v>
      </c>
    </row>
    <row r="139" spans="1:12" ht="40.5" x14ac:dyDescent="0.35">
      <c r="A139" s="22" t="s">
        <v>246</v>
      </c>
      <c r="B139" s="21" t="s">
        <v>247</v>
      </c>
      <c r="C139" s="22" t="s">
        <v>1015</v>
      </c>
      <c r="D139" s="22" t="s">
        <v>1169</v>
      </c>
      <c r="E139" s="22" t="s">
        <v>821</v>
      </c>
      <c r="F139" s="16">
        <v>45531</v>
      </c>
      <c r="G139" s="16">
        <v>45555</v>
      </c>
      <c r="H139" s="22" t="s">
        <v>1169</v>
      </c>
      <c r="I139" s="5">
        <v>2029.6</v>
      </c>
      <c r="J139" s="3">
        <v>178.87999999999988</v>
      </c>
      <c r="K139" s="19">
        <v>1850.72</v>
      </c>
      <c r="L139" t="s">
        <v>520</v>
      </c>
    </row>
    <row r="140" spans="1:12" ht="40.5" x14ac:dyDescent="0.35">
      <c r="A140" s="22" t="s">
        <v>99</v>
      </c>
      <c r="B140" s="21" t="s">
        <v>100</v>
      </c>
      <c r="C140" s="22" t="s">
        <v>1015</v>
      </c>
      <c r="D140" s="22" t="s">
        <v>1169</v>
      </c>
      <c r="E140" s="22" t="s">
        <v>822</v>
      </c>
      <c r="F140" s="16">
        <v>45539</v>
      </c>
      <c r="G140" s="16">
        <v>45555</v>
      </c>
      <c r="H140" s="22" t="s">
        <v>1169</v>
      </c>
      <c r="I140" s="5">
        <v>24332.73</v>
      </c>
      <c r="J140" s="3">
        <v>0</v>
      </c>
      <c r="K140" s="19">
        <v>24332.73</v>
      </c>
      <c r="L140" t="s">
        <v>521</v>
      </c>
    </row>
    <row r="141" spans="1:12" ht="40.5" x14ac:dyDescent="0.35">
      <c r="A141" s="22" t="s">
        <v>99</v>
      </c>
      <c r="B141" s="21" t="s">
        <v>100</v>
      </c>
      <c r="C141" s="22" t="s">
        <v>1015</v>
      </c>
      <c r="D141" s="22" t="s">
        <v>1169</v>
      </c>
      <c r="E141" s="22" t="s">
        <v>823</v>
      </c>
      <c r="F141" s="16">
        <v>45541</v>
      </c>
      <c r="G141" s="16">
        <v>45555</v>
      </c>
      <c r="H141" s="22" t="s">
        <v>1169</v>
      </c>
      <c r="I141" s="5">
        <v>23565.360000000001</v>
      </c>
      <c r="J141" s="3">
        <v>0</v>
      </c>
      <c r="K141" s="19">
        <v>23565.360000000001</v>
      </c>
      <c r="L141" t="s">
        <v>522</v>
      </c>
    </row>
    <row r="142" spans="1:12" ht="40.5" x14ac:dyDescent="0.35">
      <c r="A142" s="22" t="s">
        <v>99</v>
      </c>
      <c r="B142" s="21" t="s">
        <v>100</v>
      </c>
      <c r="C142" s="22" t="s">
        <v>1015</v>
      </c>
      <c r="D142" s="22" t="s">
        <v>1169</v>
      </c>
      <c r="E142" s="22" t="s">
        <v>824</v>
      </c>
      <c r="F142" s="16">
        <v>45539</v>
      </c>
      <c r="G142" s="16">
        <v>45555</v>
      </c>
      <c r="H142" s="22" t="s">
        <v>1169</v>
      </c>
      <c r="I142" s="5">
        <v>19010.560000000001</v>
      </c>
      <c r="J142" s="3">
        <v>0</v>
      </c>
      <c r="K142" s="19">
        <v>19010.560000000001</v>
      </c>
      <c r="L142" t="s">
        <v>523</v>
      </c>
    </row>
    <row r="143" spans="1:12" ht="40.5" x14ac:dyDescent="0.35">
      <c r="A143" s="22" t="s">
        <v>99</v>
      </c>
      <c r="B143" s="21" t="s">
        <v>100</v>
      </c>
      <c r="C143" s="22" t="s">
        <v>1015</v>
      </c>
      <c r="D143" s="22" t="s">
        <v>1169</v>
      </c>
      <c r="E143" s="22" t="s">
        <v>825</v>
      </c>
      <c r="F143" s="16">
        <v>45548</v>
      </c>
      <c r="G143" s="16">
        <v>45555</v>
      </c>
      <c r="H143" s="22" t="s">
        <v>1169</v>
      </c>
      <c r="I143" s="5">
        <v>19010.560000000001</v>
      </c>
      <c r="J143" s="3">
        <v>0</v>
      </c>
      <c r="K143" s="19">
        <v>19010.560000000001</v>
      </c>
      <c r="L143" t="s">
        <v>524</v>
      </c>
    </row>
    <row r="144" spans="1:12" ht="40.5" x14ac:dyDescent="0.35">
      <c r="A144" s="22" t="s">
        <v>99</v>
      </c>
      <c r="B144" s="21" t="s">
        <v>100</v>
      </c>
      <c r="C144" s="22" t="s">
        <v>1015</v>
      </c>
      <c r="D144" s="22" t="s">
        <v>1169</v>
      </c>
      <c r="E144" s="22" t="s">
        <v>826</v>
      </c>
      <c r="F144" s="16">
        <v>45549</v>
      </c>
      <c r="G144" s="16">
        <v>45555</v>
      </c>
      <c r="H144" s="22" t="s">
        <v>1169</v>
      </c>
      <c r="I144" s="5">
        <v>11443.71</v>
      </c>
      <c r="J144" s="3">
        <v>0</v>
      </c>
      <c r="K144" s="19">
        <v>11443.71</v>
      </c>
      <c r="L144" t="s">
        <v>525</v>
      </c>
    </row>
    <row r="145" spans="1:12" ht="40.5" x14ac:dyDescent="0.35">
      <c r="A145" s="22" t="s">
        <v>99</v>
      </c>
      <c r="B145" s="21" t="s">
        <v>100</v>
      </c>
      <c r="C145" s="22" t="s">
        <v>1015</v>
      </c>
      <c r="D145" s="22" t="s">
        <v>1169</v>
      </c>
      <c r="E145" s="22" t="s">
        <v>827</v>
      </c>
      <c r="F145" s="16">
        <v>45553</v>
      </c>
      <c r="G145" s="16">
        <v>45565</v>
      </c>
      <c r="H145" s="22" t="s">
        <v>1169</v>
      </c>
      <c r="I145" s="5">
        <v>73720.740000000005</v>
      </c>
      <c r="J145" s="3">
        <v>0</v>
      </c>
      <c r="K145" s="19">
        <v>73720.740000000005</v>
      </c>
      <c r="L145" t="s">
        <v>526</v>
      </c>
    </row>
    <row r="146" spans="1:12" ht="40.5" x14ac:dyDescent="0.35">
      <c r="A146" s="22" t="s">
        <v>248</v>
      </c>
      <c r="B146" s="21" t="s">
        <v>249</v>
      </c>
      <c r="C146" s="22" t="s">
        <v>1015</v>
      </c>
      <c r="D146" s="22" t="s">
        <v>1169</v>
      </c>
      <c r="E146" s="22" t="s">
        <v>828</v>
      </c>
      <c r="F146" s="16">
        <v>45538</v>
      </c>
      <c r="G146" s="16">
        <v>45562</v>
      </c>
      <c r="H146" s="22" t="s">
        <v>1169</v>
      </c>
      <c r="I146" s="5">
        <v>1127530.5</v>
      </c>
      <c r="J146" s="3">
        <v>0</v>
      </c>
      <c r="K146" s="19">
        <v>1127530.5</v>
      </c>
      <c r="L146" t="s">
        <v>527</v>
      </c>
    </row>
    <row r="147" spans="1:12" ht="40.5" x14ac:dyDescent="0.35">
      <c r="A147" s="22" t="s">
        <v>101</v>
      </c>
      <c r="B147" s="21" t="s">
        <v>102</v>
      </c>
      <c r="C147" s="22" t="s">
        <v>1015</v>
      </c>
      <c r="D147" s="22" t="s">
        <v>1169</v>
      </c>
      <c r="E147" s="22" t="s">
        <v>829</v>
      </c>
      <c r="F147" s="16">
        <v>45551</v>
      </c>
      <c r="G147" s="16">
        <v>45565</v>
      </c>
      <c r="H147" s="22" t="s">
        <v>1169</v>
      </c>
      <c r="I147" s="5">
        <v>8500</v>
      </c>
      <c r="J147" s="3">
        <v>360.17000000000007</v>
      </c>
      <c r="K147" s="19">
        <v>8139.83</v>
      </c>
      <c r="L147" t="s">
        <v>528</v>
      </c>
    </row>
    <row r="148" spans="1:12" ht="40.5" x14ac:dyDescent="0.35">
      <c r="A148" s="22" t="s">
        <v>250</v>
      </c>
      <c r="B148" s="21" t="s">
        <v>251</v>
      </c>
      <c r="C148" s="22" t="s">
        <v>1015</v>
      </c>
      <c r="D148" s="22" t="s">
        <v>1169</v>
      </c>
      <c r="E148" s="22" t="s">
        <v>830</v>
      </c>
      <c r="F148" s="16">
        <v>45547</v>
      </c>
      <c r="G148" s="16">
        <v>45565</v>
      </c>
      <c r="H148" s="22" t="s">
        <v>1169</v>
      </c>
      <c r="I148" s="5">
        <v>8460</v>
      </c>
      <c r="J148" s="3">
        <v>0</v>
      </c>
      <c r="K148" s="19">
        <v>8460</v>
      </c>
      <c r="L148" t="s">
        <v>529</v>
      </c>
    </row>
    <row r="149" spans="1:12" ht="40.5" x14ac:dyDescent="0.35">
      <c r="A149" s="22" t="s">
        <v>203</v>
      </c>
      <c r="B149" s="21" t="s">
        <v>204</v>
      </c>
      <c r="C149" s="22" t="s">
        <v>1015</v>
      </c>
      <c r="D149" s="22" t="s">
        <v>1169</v>
      </c>
      <c r="E149" s="22" t="s">
        <v>205</v>
      </c>
      <c r="F149" s="16">
        <v>45537</v>
      </c>
      <c r="G149" s="16">
        <v>45552</v>
      </c>
      <c r="H149" s="22" t="s">
        <v>1169</v>
      </c>
      <c r="I149" s="5">
        <v>790000.56</v>
      </c>
      <c r="J149" s="3">
        <v>304100.56000000006</v>
      </c>
      <c r="K149" s="19">
        <v>485900</v>
      </c>
      <c r="L149" t="s">
        <v>530</v>
      </c>
    </row>
    <row r="150" spans="1:12" ht="40.5" x14ac:dyDescent="0.35">
      <c r="A150" s="22" t="s">
        <v>252</v>
      </c>
      <c r="B150" s="21" t="s">
        <v>253</v>
      </c>
      <c r="C150" s="22" t="s">
        <v>1015</v>
      </c>
      <c r="D150" s="22" t="s">
        <v>1169</v>
      </c>
      <c r="E150" s="22" t="s">
        <v>831</v>
      </c>
      <c r="F150" s="16">
        <v>45512</v>
      </c>
      <c r="G150" s="16">
        <v>45547</v>
      </c>
      <c r="H150" s="22" t="s">
        <v>1169</v>
      </c>
      <c r="I150" s="5">
        <v>47790</v>
      </c>
      <c r="J150" s="3">
        <v>2025</v>
      </c>
      <c r="K150" s="19">
        <v>45765</v>
      </c>
      <c r="L150" t="s">
        <v>531</v>
      </c>
    </row>
    <row r="151" spans="1:12" ht="40.5" x14ac:dyDescent="0.35">
      <c r="A151" s="22" t="s">
        <v>105</v>
      </c>
      <c r="B151" s="21" t="s">
        <v>106</v>
      </c>
      <c r="C151" s="22" t="s">
        <v>1015</v>
      </c>
      <c r="D151" s="22" t="s">
        <v>1169</v>
      </c>
      <c r="E151" s="22" t="s">
        <v>832</v>
      </c>
      <c r="F151" s="16">
        <v>45545</v>
      </c>
      <c r="G151" s="16">
        <v>45565</v>
      </c>
      <c r="H151" s="22" t="s">
        <v>1169</v>
      </c>
      <c r="I151" s="5">
        <v>383368</v>
      </c>
      <c r="J151" s="3">
        <v>2175</v>
      </c>
      <c r="K151" s="19">
        <v>381193</v>
      </c>
      <c r="L151" t="s">
        <v>532</v>
      </c>
    </row>
    <row r="152" spans="1:12" ht="40.5" x14ac:dyDescent="0.35">
      <c r="A152" s="22" t="s">
        <v>105</v>
      </c>
      <c r="B152" s="21" t="s">
        <v>106</v>
      </c>
      <c r="C152" s="22" t="s">
        <v>1015</v>
      </c>
      <c r="D152" s="22" t="s">
        <v>1169</v>
      </c>
      <c r="E152" s="22" t="s">
        <v>833</v>
      </c>
      <c r="F152" s="16">
        <v>45548</v>
      </c>
      <c r="G152" s="16">
        <v>45565</v>
      </c>
      <c r="H152" s="22" t="s">
        <v>1169</v>
      </c>
      <c r="I152" s="5">
        <v>13609.56</v>
      </c>
      <c r="J152" s="3">
        <v>77.209999999999127</v>
      </c>
      <c r="K152" s="19">
        <v>13532.35</v>
      </c>
      <c r="L152" t="s">
        <v>533</v>
      </c>
    </row>
    <row r="153" spans="1:12" ht="40.5" x14ac:dyDescent="0.35">
      <c r="A153" s="22" t="s">
        <v>254</v>
      </c>
      <c r="B153" s="21" t="s">
        <v>255</v>
      </c>
      <c r="C153" s="22" t="s">
        <v>1015</v>
      </c>
      <c r="D153" s="22" t="s">
        <v>1169</v>
      </c>
      <c r="E153" s="22" t="s">
        <v>834</v>
      </c>
      <c r="F153" s="16">
        <v>45553</v>
      </c>
      <c r="G153" s="16">
        <v>45565</v>
      </c>
      <c r="H153" s="22" t="s">
        <v>1169</v>
      </c>
      <c r="I153" s="5">
        <v>87320</v>
      </c>
      <c r="J153" s="3">
        <v>20720</v>
      </c>
      <c r="K153" s="19">
        <v>66600</v>
      </c>
      <c r="L153" t="s">
        <v>534</v>
      </c>
    </row>
    <row r="154" spans="1:12" ht="40.5" x14ac:dyDescent="0.35">
      <c r="A154" s="22" t="s">
        <v>254</v>
      </c>
      <c r="B154" s="21" t="s">
        <v>255</v>
      </c>
      <c r="C154" s="22" t="s">
        <v>1015</v>
      </c>
      <c r="D154" s="22" t="s">
        <v>1169</v>
      </c>
      <c r="E154" s="22" t="s">
        <v>835</v>
      </c>
      <c r="F154" s="16">
        <v>45553</v>
      </c>
      <c r="G154" s="16">
        <v>45565</v>
      </c>
      <c r="H154" s="22" t="s">
        <v>1169</v>
      </c>
      <c r="I154" s="5">
        <v>29500</v>
      </c>
      <c r="J154" s="3">
        <v>7000</v>
      </c>
      <c r="K154" s="19">
        <v>22500</v>
      </c>
      <c r="L154" t="s">
        <v>535</v>
      </c>
    </row>
    <row r="155" spans="1:12" ht="40.5" x14ac:dyDescent="0.35">
      <c r="A155" s="22" t="s">
        <v>107</v>
      </c>
      <c r="B155" s="21" t="s">
        <v>108</v>
      </c>
      <c r="C155" s="23" t="s">
        <v>70</v>
      </c>
      <c r="D155" s="22" t="s">
        <v>1083</v>
      </c>
      <c r="E155" s="22" t="s">
        <v>109</v>
      </c>
      <c r="F155" s="16">
        <v>45434</v>
      </c>
      <c r="G155" s="16">
        <v>45454</v>
      </c>
      <c r="H155" s="22" t="s">
        <v>1053</v>
      </c>
      <c r="I155" s="5">
        <v>23600</v>
      </c>
      <c r="J155" s="3">
        <v>5600</v>
      </c>
      <c r="K155" s="19">
        <v>18000</v>
      </c>
      <c r="L155" t="s">
        <v>536</v>
      </c>
    </row>
    <row r="156" spans="1:12" ht="40.5" x14ac:dyDescent="0.35">
      <c r="A156" s="22" t="s">
        <v>107</v>
      </c>
      <c r="B156" s="21" t="s">
        <v>108</v>
      </c>
      <c r="C156" s="23" t="s">
        <v>70</v>
      </c>
      <c r="D156" s="22" t="s">
        <v>1083</v>
      </c>
      <c r="E156" s="22" t="s">
        <v>836</v>
      </c>
      <c r="F156" s="16">
        <v>45434</v>
      </c>
      <c r="G156" s="16">
        <v>45454</v>
      </c>
      <c r="H156" s="22" t="s">
        <v>1053</v>
      </c>
      <c r="I156" s="2">
        <v>21830</v>
      </c>
      <c r="J156" s="3">
        <v>5180</v>
      </c>
      <c r="K156" s="19">
        <v>16650</v>
      </c>
      <c r="L156" t="s">
        <v>537</v>
      </c>
    </row>
    <row r="157" spans="1:12" ht="40.5" x14ac:dyDescent="0.35">
      <c r="A157" s="22" t="s">
        <v>256</v>
      </c>
      <c r="B157" s="21" t="s">
        <v>257</v>
      </c>
      <c r="C157" s="23" t="s">
        <v>1054</v>
      </c>
      <c r="D157" s="22" t="s">
        <v>1179</v>
      </c>
      <c r="E157" s="22" t="s">
        <v>837</v>
      </c>
      <c r="F157" s="16">
        <v>45530</v>
      </c>
      <c r="G157" s="16">
        <v>45560</v>
      </c>
      <c r="H157" s="22" t="s">
        <v>1055</v>
      </c>
      <c r="I157" s="2">
        <v>228507</v>
      </c>
      <c r="J157" s="3">
        <v>9682.5</v>
      </c>
      <c r="K157" s="19">
        <v>218824.5</v>
      </c>
      <c r="L157" t="s">
        <v>538</v>
      </c>
    </row>
    <row r="158" spans="1:12" ht="40.5" x14ac:dyDescent="0.35">
      <c r="A158" s="22" t="s">
        <v>110</v>
      </c>
      <c r="B158" s="21" t="s">
        <v>111</v>
      </c>
      <c r="C158" s="23" t="s">
        <v>70</v>
      </c>
      <c r="D158" s="22" t="s">
        <v>1083</v>
      </c>
      <c r="E158" s="22" t="s">
        <v>838</v>
      </c>
      <c r="F158" s="16">
        <v>45537</v>
      </c>
      <c r="G158" s="16">
        <v>45565</v>
      </c>
      <c r="H158" s="22" t="s">
        <v>1001</v>
      </c>
      <c r="I158" s="2">
        <v>10620</v>
      </c>
      <c r="J158" s="3">
        <v>2520</v>
      </c>
      <c r="K158" s="19">
        <v>8100</v>
      </c>
      <c r="L158" t="s">
        <v>539</v>
      </c>
    </row>
    <row r="159" spans="1:12" ht="60.75" x14ac:dyDescent="0.35">
      <c r="A159" s="22" t="s">
        <v>115</v>
      </c>
      <c r="B159" s="21" t="s">
        <v>116</v>
      </c>
      <c r="C159" s="23" t="s">
        <v>1057</v>
      </c>
      <c r="D159" s="22" t="s">
        <v>1180</v>
      </c>
      <c r="E159" s="22" t="s">
        <v>117</v>
      </c>
      <c r="F159" s="16">
        <v>45447</v>
      </c>
      <c r="G159" s="16">
        <v>45120</v>
      </c>
      <c r="H159" s="22" t="s">
        <v>1056</v>
      </c>
      <c r="I159" s="2">
        <v>2650</v>
      </c>
      <c r="J159" s="3">
        <v>132.5</v>
      </c>
      <c r="K159" s="19">
        <v>2517.5</v>
      </c>
      <c r="L159" t="s">
        <v>540</v>
      </c>
    </row>
    <row r="160" spans="1:12" ht="40.5" x14ac:dyDescent="0.35">
      <c r="A160" s="22" t="s">
        <v>115</v>
      </c>
      <c r="B160" s="21" t="s">
        <v>116</v>
      </c>
      <c r="C160" s="23" t="s">
        <v>1057</v>
      </c>
      <c r="D160" s="22" t="s">
        <v>1180</v>
      </c>
      <c r="E160" s="22" t="s">
        <v>839</v>
      </c>
      <c r="F160" s="16">
        <v>45447</v>
      </c>
      <c r="G160" s="16">
        <v>45120</v>
      </c>
      <c r="H160" s="22" t="s">
        <v>1058</v>
      </c>
      <c r="I160" s="2">
        <v>27275</v>
      </c>
      <c r="J160" s="3">
        <v>1363.75</v>
      </c>
      <c r="K160" s="19">
        <v>25911.25</v>
      </c>
      <c r="L160" t="s">
        <v>541</v>
      </c>
    </row>
    <row r="161" spans="1:15" ht="40.5" x14ac:dyDescent="0.35">
      <c r="A161" s="22" t="s">
        <v>118</v>
      </c>
      <c r="B161" s="21" t="s">
        <v>119</v>
      </c>
      <c r="C161" s="23" t="s">
        <v>1057</v>
      </c>
      <c r="D161" s="22" t="s">
        <v>1180</v>
      </c>
      <c r="E161" s="22" t="s">
        <v>840</v>
      </c>
      <c r="F161" s="16">
        <v>45541</v>
      </c>
      <c r="G161" s="16">
        <v>45554</v>
      </c>
      <c r="H161" s="22" t="s">
        <v>1058</v>
      </c>
      <c r="I161" s="2">
        <v>27275</v>
      </c>
      <c r="J161" s="3">
        <v>275</v>
      </c>
      <c r="K161" s="19">
        <v>27000</v>
      </c>
      <c r="L161" t="s">
        <v>542</v>
      </c>
    </row>
    <row r="162" spans="1:15" ht="101.25" x14ac:dyDescent="0.35">
      <c r="A162" s="22" t="s">
        <v>118</v>
      </c>
      <c r="B162" s="21" t="s">
        <v>119</v>
      </c>
      <c r="C162" s="23" t="s">
        <v>1057</v>
      </c>
      <c r="D162" s="22" t="s">
        <v>1180</v>
      </c>
      <c r="E162" s="22" t="s">
        <v>841</v>
      </c>
      <c r="F162" s="16">
        <v>45541</v>
      </c>
      <c r="G162" s="16">
        <v>45554</v>
      </c>
      <c r="H162" s="22" t="s">
        <v>1059</v>
      </c>
      <c r="I162" s="2">
        <v>36630</v>
      </c>
      <c r="J162" s="3">
        <v>0</v>
      </c>
      <c r="K162" s="19">
        <v>36630</v>
      </c>
      <c r="L162" t="s">
        <v>543</v>
      </c>
    </row>
    <row r="163" spans="1:15" ht="40.5" x14ac:dyDescent="0.35">
      <c r="A163" s="22" t="s">
        <v>258</v>
      </c>
      <c r="B163" s="21" t="s">
        <v>259</v>
      </c>
      <c r="C163" s="23" t="s">
        <v>70</v>
      </c>
      <c r="D163" s="22" t="s">
        <v>1083</v>
      </c>
      <c r="E163" s="22" t="s">
        <v>842</v>
      </c>
      <c r="F163" s="16">
        <v>45553</v>
      </c>
      <c r="G163" s="16">
        <v>45562</v>
      </c>
      <c r="H163" s="22" t="s">
        <v>1001</v>
      </c>
      <c r="I163" s="2">
        <v>5900</v>
      </c>
      <c r="J163" s="3">
        <v>1400</v>
      </c>
      <c r="K163" s="19">
        <v>4500</v>
      </c>
      <c r="L163" t="s">
        <v>544</v>
      </c>
    </row>
    <row r="164" spans="1:15" ht="40.5" x14ac:dyDescent="0.35">
      <c r="A164" s="22" t="s">
        <v>120</v>
      </c>
      <c r="B164" s="21" t="s">
        <v>121</v>
      </c>
      <c r="C164" s="23" t="s">
        <v>70</v>
      </c>
      <c r="D164" s="22" t="s">
        <v>1083</v>
      </c>
      <c r="E164" s="22" t="s">
        <v>843</v>
      </c>
      <c r="F164" s="16">
        <v>45553</v>
      </c>
      <c r="G164" s="16">
        <v>45565</v>
      </c>
      <c r="H164" s="22" t="s">
        <v>1001</v>
      </c>
      <c r="I164" s="2">
        <v>97940</v>
      </c>
      <c r="J164" s="3">
        <v>23240</v>
      </c>
      <c r="K164" s="19">
        <v>74700</v>
      </c>
      <c r="L164" t="s">
        <v>545</v>
      </c>
    </row>
    <row r="165" spans="1:15" ht="60.75" x14ac:dyDescent="0.35">
      <c r="A165" s="22" t="s">
        <v>260</v>
      </c>
      <c r="B165" s="21" t="s">
        <v>261</v>
      </c>
      <c r="C165" s="23" t="s">
        <v>1060</v>
      </c>
      <c r="D165" s="22" t="s">
        <v>1181</v>
      </c>
      <c r="E165" s="22" t="s">
        <v>844</v>
      </c>
      <c r="F165" s="16">
        <v>45519</v>
      </c>
      <c r="G165" s="16">
        <v>45545</v>
      </c>
      <c r="H165" s="22" t="s">
        <v>1061</v>
      </c>
      <c r="I165" s="2">
        <v>29087.000000000004</v>
      </c>
      <c r="J165" s="3">
        <v>1232.5000000000036</v>
      </c>
      <c r="K165" s="19">
        <v>27854.5</v>
      </c>
      <c r="L165" t="s">
        <v>546</v>
      </c>
      <c r="M165" s="29">
        <f>+K165/(1+0.18-0.05)</f>
        <v>24650.000000000004</v>
      </c>
      <c r="N165" s="4">
        <f>+M165*0.18</f>
        <v>4437.0000000000009</v>
      </c>
      <c r="O165" s="4">
        <f>SUBTOTAL(9,M165:N165)</f>
        <v>29087.000000000004</v>
      </c>
    </row>
    <row r="166" spans="1:15" ht="60.75" x14ac:dyDescent="0.35">
      <c r="A166" s="22" t="s">
        <v>260</v>
      </c>
      <c r="B166" s="21" t="s">
        <v>261</v>
      </c>
      <c r="C166" s="23" t="s">
        <v>1060</v>
      </c>
      <c r="D166" s="22" t="s">
        <v>1181</v>
      </c>
      <c r="E166" s="22" t="s">
        <v>162</v>
      </c>
      <c r="F166" s="16">
        <v>45519</v>
      </c>
      <c r="G166" s="16">
        <v>45545</v>
      </c>
      <c r="H166" s="22" t="s">
        <v>1061</v>
      </c>
      <c r="I166" s="2">
        <v>25601.279999999999</v>
      </c>
      <c r="J166" s="3">
        <v>1084.7999999999993</v>
      </c>
      <c r="K166" s="19">
        <v>24516.48</v>
      </c>
      <c r="L166" t="s">
        <v>547</v>
      </c>
      <c r="M166" s="29">
        <f t="shared" ref="M166:M171" si="0">+K166/(1+0.18-0.05)</f>
        <v>21696</v>
      </c>
      <c r="N166" s="4">
        <f t="shared" ref="N166:N230" si="1">+M166*0.18</f>
        <v>3905.2799999999997</v>
      </c>
      <c r="O166" s="4">
        <f t="shared" ref="O166:O171" si="2">SUBTOTAL(9,M166:N166)</f>
        <v>25601.279999999999</v>
      </c>
    </row>
    <row r="167" spans="1:15" ht="60.75" x14ac:dyDescent="0.35">
      <c r="A167" s="22" t="s">
        <v>260</v>
      </c>
      <c r="B167" s="21" t="s">
        <v>261</v>
      </c>
      <c r="C167" s="23" t="s">
        <v>1060</v>
      </c>
      <c r="D167" s="22" t="s">
        <v>1181</v>
      </c>
      <c r="E167" s="22" t="s">
        <v>845</v>
      </c>
      <c r="F167" s="16">
        <v>45519</v>
      </c>
      <c r="G167" s="16">
        <v>45545</v>
      </c>
      <c r="H167" s="22" t="s">
        <v>1061</v>
      </c>
      <c r="I167" s="2">
        <v>26951.200000000004</v>
      </c>
      <c r="J167" s="3">
        <v>1142.0000000000036</v>
      </c>
      <c r="K167" s="19">
        <v>25809.200000000001</v>
      </c>
      <c r="L167" t="s">
        <v>548</v>
      </c>
      <c r="M167" s="29">
        <f t="shared" si="0"/>
        <v>22840.000000000004</v>
      </c>
      <c r="N167" s="4">
        <f t="shared" si="1"/>
        <v>4111.2000000000007</v>
      </c>
      <c r="O167" s="4">
        <f t="shared" si="2"/>
        <v>26951.200000000004</v>
      </c>
    </row>
    <row r="168" spans="1:15" ht="60.75" x14ac:dyDescent="0.35">
      <c r="A168" s="22" t="s">
        <v>260</v>
      </c>
      <c r="B168" s="21" t="s">
        <v>261</v>
      </c>
      <c r="C168" s="23" t="s">
        <v>1060</v>
      </c>
      <c r="D168" s="22" t="s">
        <v>1181</v>
      </c>
      <c r="E168" s="22" t="s">
        <v>846</v>
      </c>
      <c r="F168" s="16">
        <v>45519</v>
      </c>
      <c r="G168" s="16">
        <v>45545</v>
      </c>
      <c r="H168" s="22" t="s">
        <v>1061</v>
      </c>
      <c r="I168" s="2">
        <v>16101.100000000002</v>
      </c>
      <c r="J168" s="3">
        <v>682.25000000000182</v>
      </c>
      <c r="K168" s="19">
        <v>15418.85</v>
      </c>
      <c r="L168" t="s">
        <v>549</v>
      </c>
      <c r="M168" s="29">
        <f t="shared" si="0"/>
        <v>13645.000000000002</v>
      </c>
      <c r="N168" s="4">
        <f t="shared" si="1"/>
        <v>2456.1000000000004</v>
      </c>
      <c r="O168" s="4">
        <f t="shared" si="2"/>
        <v>16101.100000000002</v>
      </c>
    </row>
    <row r="169" spans="1:15" ht="60.75" x14ac:dyDescent="0.35">
      <c r="A169" s="22" t="s">
        <v>260</v>
      </c>
      <c r="B169" s="21" t="s">
        <v>261</v>
      </c>
      <c r="C169" s="23" t="s">
        <v>1060</v>
      </c>
      <c r="D169" s="22" t="s">
        <v>1181</v>
      </c>
      <c r="E169" s="22" t="s">
        <v>847</v>
      </c>
      <c r="F169" s="16">
        <v>45519</v>
      </c>
      <c r="G169" s="16">
        <v>45545</v>
      </c>
      <c r="H169" s="22" t="s">
        <v>1061</v>
      </c>
      <c r="I169" s="2">
        <v>107781.2</v>
      </c>
      <c r="J169" s="3">
        <v>4567</v>
      </c>
      <c r="K169" s="19">
        <v>103214.2</v>
      </c>
      <c r="L169" t="s">
        <v>550</v>
      </c>
      <c r="M169" s="29">
        <f t="shared" si="0"/>
        <v>91340</v>
      </c>
      <c r="N169" s="4">
        <f t="shared" si="1"/>
        <v>16441.2</v>
      </c>
      <c r="O169" s="4">
        <f t="shared" si="2"/>
        <v>107781.2</v>
      </c>
    </row>
    <row r="170" spans="1:15" ht="60.75" x14ac:dyDescent="0.35">
      <c r="A170" s="22" t="s">
        <v>260</v>
      </c>
      <c r="B170" s="21" t="s">
        <v>261</v>
      </c>
      <c r="C170" s="23" t="s">
        <v>1060</v>
      </c>
      <c r="D170" s="22" t="s">
        <v>1181</v>
      </c>
      <c r="E170" s="22" t="s">
        <v>848</v>
      </c>
      <c r="F170" s="16">
        <v>45519</v>
      </c>
      <c r="G170" s="16">
        <v>45545</v>
      </c>
      <c r="H170" s="22" t="s">
        <v>1061</v>
      </c>
      <c r="I170" s="2">
        <v>98513.48</v>
      </c>
      <c r="J170" s="3">
        <v>4174.3000000000029</v>
      </c>
      <c r="K170" s="19">
        <v>94339.18</v>
      </c>
      <c r="L170" t="s">
        <v>551</v>
      </c>
      <c r="M170" s="29">
        <f t="shared" si="0"/>
        <v>83486</v>
      </c>
      <c r="N170" s="4">
        <f t="shared" si="1"/>
        <v>15027.48</v>
      </c>
      <c r="O170" s="4">
        <f t="shared" si="2"/>
        <v>98513.48</v>
      </c>
    </row>
    <row r="171" spans="1:15" ht="60.75" x14ac:dyDescent="0.35">
      <c r="A171" s="22" t="s">
        <v>260</v>
      </c>
      <c r="B171" s="21" t="s">
        <v>261</v>
      </c>
      <c r="C171" s="23" t="s">
        <v>1060</v>
      </c>
      <c r="D171" s="22" t="s">
        <v>1181</v>
      </c>
      <c r="E171" s="22" t="s">
        <v>831</v>
      </c>
      <c r="F171" s="16">
        <v>45519</v>
      </c>
      <c r="G171" s="16">
        <v>45545</v>
      </c>
      <c r="H171" s="22" t="s">
        <v>1061</v>
      </c>
      <c r="I171" s="2">
        <v>104761.33982300886</v>
      </c>
      <c r="J171" s="3">
        <v>4439.0398230088613</v>
      </c>
      <c r="K171" s="19">
        <v>100322.3</v>
      </c>
      <c r="L171" t="s">
        <v>552</v>
      </c>
      <c r="M171" s="29">
        <f t="shared" si="0"/>
        <v>88780.796460177007</v>
      </c>
      <c r="N171" s="4">
        <f t="shared" si="1"/>
        <v>15980.543362831861</v>
      </c>
      <c r="O171" s="4">
        <f t="shared" si="2"/>
        <v>104761.33982300886</v>
      </c>
    </row>
    <row r="172" spans="1:15" ht="40.5" x14ac:dyDescent="0.35">
      <c r="A172" s="22" t="s">
        <v>262</v>
      </c>
      <c r="B172" s="21" t="s">
        <v>263</v>
      </c>
      <c r="C172" s="23" t="s">
        <v>1042</v>
      </c>
      <c r="D172" s="22" t="s">
        <v>1045</v>
      </c>
      <c r="E172" s="22" t="s">
        <v>849</v>
      </c>
      <c r="F172" s="16">
        <v>45536</v>
      </c>
      <c r="G172" s="16">
        <v>45562</v>
      </c>
      <c r="H172" s="22" t="s">
        <v>1062</v>
      </c>
      <c r="I172" s="2">
        <v>34.799999999999997</v>
      </c>
      <c r="J172" s="3">
        <v>0</v>
      </c>
      <c r="K172" s="19">
        <v>34.799999999999997</v>
      </c>
      <c r="L172" t="s">
        <v>553</v>
      </c>
      <c r="M172" s="29">
        <f t="shared" ref="M172:M231" si="3">+K172/(1+0.18-0.05)</f>
        <v>30.79646017699115</v>
      </c>
      <c r="N172" s="4">
        <f t="shared" si="1"/>
        <v>5.5433628318584072</v>
      </c>
      <c r="O172" s="4">
        <f t="shared" ref="O172:O231" si="4">SUBTOTAL(9,M172:N172)</f>
        <v>36.339823008849557</v>
      </c>
    </row>
    <row r="173" spans="1:15" ht="21" x14ac:dyDescent="0.35">
      <c r="A173" s="22" t="s">
        <v>262</v>
      </c>
      <c r="B173" s="21" t="s">
        <v>263</v>
      </c>
      <c r="C173" s="23" t="s">
        <v>1042</v>
      </c>
      <c r="D173" s="22" t="s">
        <v>1045</v>
      </c>
      <c r="E173" s="22" t="s">
        <v>850</v>
      </c>
      <c r="F173" s="16">
        <v>45536</v>
      </c>
      <c r="G173" s="16">
        <v>45562</v>
      </c>
      <c r="H173" s="22"/>
      <c r="I173" s="2">
        <v>750543.2</v>
      </c>
      <c r="J173" s="3">
        <v>0</v>
      </c>
      <c r="K173" s="19">
        <v>750543.2</v>
      </c>
      <c r="L173" t="s">
        <v>554</v>
      </c>
      <c r="M173" s="29">
        <f t="shared" si="3"/>
        <v>664197.52212389384</v>
      </c>
      <c r="N173" s="4">
        <f t="shared" si="1"/>
        <v>119555.55398230089</v>
      </c>
      <c r="O173" s="4">
        <f t="shared" si="4"/>
        <v>783753.07610619476</v>
      </c>
    </row>
    <row r="174" spans="1:15" ht="101.25" x14ac:dyDescent="0.35">
      <c r="A174" s="22" t="s">
        <v>123</v>
      </c>
      <c r="B174" s="21" t="s">
        <v>124</v>
      </c>
      <c r="C174" s="23" t="s">
        <v>1031</v>
      </c>
      <c r="D174" s="22" t="s">
        <v>1174</v>
      </c>
      <c r="E174" s="22" t="s">
        <v>851</v>
      </c>
      <c r="F174" s="16">
        <v>45532</v>
      </c>
      <c r="G174" s="16">
        <v>45547</v>
      </c>
      <c r="H174" s="22" t="s">
        <v>1063</v>
      </c>
      <c r="I174" s="2">
        <v>1146771.2</v>
      </c>
      <c r="J174" s="3">
        <v>48592</v>
      </c>
      <c r="K174" s="19">
        <v>1098179.2</v>
      </c>
      <c r="L174" t="s">
        <v>555</v>
      </c>
      <c r="M174" s="29">
        <f t="shared" si="3"/>
        <v>971840</v>
      </c>
      <c r="N174" s="4">
        <f t="shared" si="1"/>
        <v>174931.19999999998</v>
      </c>
      <c r="O174" s="4">
        <f t="shared" si="4"/>
        <v>1146771.2</v>
      </c>
    </row>
    <row r="175" spans="1:15" ht="40.5" x14ac:dyDescent="0.35">
      <c r="A175" s="22" t="s">
        <v>123</v>
      </c>
      <c r="B175" s="21" t="s">
        <v>124</v>
      </c>
      <c r="C175" s="23" t="s">
        <v>1031</v>
      </c>
      <c r="D175" s="22" t="s">
        <v>1174</v>
      </c>
      <c r="E175" s="22" t="s">
        <v>852</v>
      </c>
      <c r="F175" s="16">
        <v>45532</v>
      </c>
      <c r="G175" s="16">
        <v>45547</v>
      </c>
      <c r="H175" s="22" t="s">
        <v>1064</v>
      </c>
      <c r="I175" s="4">
        <v>61360.000000000007</v>
      </c>
      <c r="J175" s="3">
        <v>2600.0000000000073</v>
      </c>
      <c r="K175" s="19">
        <v>58760</v>
      </c>
      <c r="L175" t="s">
        <v>556</v>
      </c>
      <c r="M175" s="29">
        <f t="shared" si="3"/>
        <v>52000.000000000007</v>
      </c>
      <c r="N175" s="4">
        <f t="shared" si="1"/>
        <v>9360.0000000000018</v>
      </c>
      <c r="O175" s="4">
        <f t="shared" si="4"/>
        <v>61360.000000000007</v>
      </c>
    </row>
    <row r="176" spans="1:15" ht="40.5" x14ac:dyDescent="0.35">
      <c r="A176" s="22" t="s">
        <v>264</v>
      </c>
      <c r="B176" s="21" t="s">
        <v>265</v>
      </c>
      <c r="C176" s="23" t="s">
        <v>1066</v>
      </c>
      <c r="D176" s="22" t="s">
        <v>1182</v>
      </c>
      <c r="E176" s="22" t="s">
        <v>853</v>
      </c>
      <c r="F176" s="16">
        <v>45537</v>
      </c>
      <c r="G176" s="16">
        <v>45551</v>
      </c>
      <c r="H176" s="22" t="s">
        <v>1065</v>
      </c>
      <c r="I176" s="2">
        <v>45150</v>
      </c>
      <c r="J176" s="3">
        <v>2257.5</v>
      </c>
      <c r="K176" s="19">
        <v>42892.5</v>
      </c>
      <c r="L176" t="s">
        <v>557</v>
      </c>
      <c r="M176" s="29">
        <f>+K176/(1-0.05)</f>
        <v>45150</v>
      </c>
      <c r="N176" s="4">
        <f t="shared" si="1"/>
        <v>8127</v>
      </c>
      <c r="O176" s="4">
        <f t="shared" si="4"/>
        <v>53277</v>
      </c>
    </row>
    <row r="177" spans="1:15" ht="40.5" x14ac:dyDescent="0.35">
      <c r="A177" s="22" t="s">
        <v>264</v>
      </c>
      <c r="B177" s="21" t="s">
        <v>265</v>
      </c>
      <c r="C177" s="23" t="s">
        <v>1066</v>
      </c>
      <c r="D177" s="22" t="s">
        <v>1182</v>
      </c>
      <c r="E177" s="22" t="s">
        <v>854</v>
      </c>
      <c r="F177" s="16">
        <v>45537</v>
      </c>
      <c r="G177" s="16">
        <v>45551</v>
      </c>
      <c r="H177" s="22" t="s">
        <v>1065</v>
      </c>
      <c r="I177" s="2">
        <v>59110</v>
      </c>
      <c r="J177" s="3">
        <v>2955.5</v>
      </c>
      <c r="K177" s="19">
        <v>56154.5</v>
      </c>
      <c r="L177" t="s">
        <v>558</v>
      </c>
      <c r="M177" s="29">
        <f>+K177/(1-0.05)</f>
        <v>59110</v>
      </c>
      <c r="N177" s="4">
        <f t="shared" si="1"/>
        <v>10639.8</v>
      </c>
      <c r="O177" s="4">
        <f t="shared" si="4"/>
        <v>69749.8</v>
      </c>
    </row>
    <row r="178" spans="1:15" ht="40.5" x14ac:dyDescent="0.35">
      <c r="A178" s="22" t="s">
        <v>266</v>
      </c>
      <c r="B178" s="21" t="s">
        <v>267</v>
      </c>
      <c r="C178" s="23" t="s">
        <v>70</v>
      </c>
      <c r="D178" s="22" t="s">
        <v>1083</v>
      </c>
      <c r="E178" s="22" t="s">
        <v>103</v>
      </c>
      <c r="F178" s="16">
        <v>45481</v>
      </c>
      <c r="G178" s="16">
        <v>45548</v>
      </c>
      <c r="H178" s="22" t="s">
        <v>1067</v>
      </c>
      <c r="I178" s="2">
        <v>236000</v>
      </c>
      <c r="J178" s="3">
        <v>56000</v>
      </c>
      <c r="K178" s="19">
        <v>180000</v>
      </c>
      <c r="L178" t="s">
        <v>559</v>
      </c>
      <c r="M178" s="29">
        <f>+K178/(1-0.1)</f>
        <v>200000</v>
      </c>
      <c r="N178" s="4">
        <f t="shared" si="1"/>
        <v>36000</v>
      </c>
      <c r="O178" s="4">
        <f t="shared" si="4"/>
        <v>236000</v>
      </c>
    </row>
    <row r="179" spans="1:15" ht="40.5" x14ac:dyDescent="0.35">
      <c r="A179" s="22" t="s">
        <v>268</v>
      </c>
      <c r="B179" s="21" t="s">
        <v>269</v>
      </c>
      <c r="C179" s="23" t="s">
        <v>1069</v>
      </c>
      <c r="D179" s="22" t="s">
        <v>1183</v>
      </c>
      <c r="E179" s="22" t="s">
        <v>855</v>
      </c>
      <c r="F179" s="16">
        <v>45539</v>
      </c>
      <c r="G179" s="16">
        <v>45546</v>
      </c>
      <c r="H179" s="22" t="s">
        <v>1068</v>
      </c>
      <c r="I179" s="2">
        <v>180000</v>
      </c>
      <c r="J179" s="3">
        <v>9000</v>
      </c>
      <c r="K179" s="19">
        <v>171000</v>
      </c>
      <c r="L179" t="s">
        <v>560</v>
      </c>
      <c r="M179" s="29">
        <f>+K179/(1-0.05)</f>
        <v>180000</v>
      </c>
      <c r="N179" s="4">
        <f t="shared" si="1"/>
        <v>32400</v>
      </c>
      <c r="O179" s="4">
        <f t="shared" si="4"/>
        <v>212400</v>
      </c>
    </row>
    <row r="180" spans="1:15" ht="40.5" x14ac:dyDescent="0.35">
      <c r="A180" s="22" t="s">
        <v>270</v>
      </c>
      <c r="B180" s="21" t="s">
        <v>271</v>
      </c>
      <c r="C180" s="23" t="s">
        <v>70</v>
      </c>
      <c r="D180" s="22" t="s">
        <v>1083</v>
      </c>
      <c r="E180" s="22" t="s">
        <v>856</v>
      </c>
      <c r="F180" s="16">
        <v>45558</v>
      </c>
      <c r="G180" s="16">
        <v>45565</v>
      </c>
      <c r="H180" s="22" t="s">
        <v>1001</v>
      </c>
      <c r="I180" s="2">
        <v>14160</v>
      </c>
      <c r="J180" s="3">
        <v>3360</v>
      </c>
      <c r="K180" s="19">
        <v>10800</v>
      </c>
      <c r="L180" t="s">
        <v>561</v>
      </c>
      <c r="M180" s="29">
        <f t="shared" si="3"/>
        <v>9557.5221238938066</v>
      </c>
      <c r="N180" s="4">
        <f t="shared" si="1"/>
        <v>1720.353982300885</v>
      </c>
      <c r="O180" s="4">
        <f t="shared" si="4"/>
        <v>11277.876106194692</v>
      </c>
    </row>
    <row r="181" spans="1:15" ht="40.5" x14ac:dyDescent="0.35">
      <c r="A181" s="22" t="s">
        <v>270</v>
      </c>
      <c r="B181" s="21" t="s">
        <v>271</v>
      </c>
      <c r="C181" s="23" t="s">
        <v>70</v>
      </c>
      <c r="D181" s="22" t="s">
        <v>1083</v>
      </c>
      <c r="E181" s="22" t="s">
        <v>857</v>
      </c>
      <c r="F181" s="16">
        <v>45554</v>
      </c>
      <c r="G181" s="16">
        <v>45565</v>
      </c>
      <c r="H181" s="22" t="s">
        <v>1001</v>
      </c>
      <c r="I181" s="2">
        <v>59000.000000000007</v>
      </c>
      <c r="J181" s="3">
        <v>14000.000000000007</v>
      </c>
      <c r="K181" s="19">
        <v>45000</v>
      </c>
      <c r="L181" t="s">
        <v>562</v>
      </c>
      <c r="M181" s="29">
        <f>+K181/(1+0.18-0.1-0.18)</f>
        <v>50000.000000000007</v>
      </c>
      <c r="N181" s="4">
        <f t="shared" si="1"/>
        <v>9000.0000000000018</v>
      </c>
      <c r="O181" s="4">
        <f t="shared" si="4"/>
        <v>59000.000000000007</v>
      </c>
    </row>
    <row r="182" spans="1:15" ht="40.5" x14ac:dyDescent="0.35">
      <c r="A182" s="22" t="s">
        <v>272</v>
      </c>
      <c r="B182" s="21" t="s">
        <v>273</v>
      </c>
      <c r="C182" s="23" t="s">
        <v>70</v>
      </c>
      <c r="D182" s="22" t="s">
        <v>1083</v>
      </c>
      <c r="E182" s="22" t="s">
        <v>113</v>
      </c>
      <c r="F182" s="16">
        <v>45544</v>
      </c>
      <c r="G182" s="16">
        <v>45553</v>
      </c>
      <c r="H182" s="22" t="s">
        <v>1001</v>
      </c>
      <c r="I182" s="2">
        <v>23600.000000000004</v>
      </c>
      <c r="J182" s="3">
        <v>5600.0000000000036</v>
      </c>
      <c r="K182" s="19">
        <v>18000</v>
      </c>
      <c r="L182" t="s">
        <v>563</v>
      </c>
      <c r="M182" s="29">
        <f>+K182/(1+0.18-0.1-0.18)</f>
        <v>20000.000000000004</v>
      </c>
      <c r="N182" s="4">
        <f t="shared" si="1"/>
        <v>3600.0000000000005</v>
      </c>
      <c r="O182" s="4">
        <f t="shared" si="4"/>
        <v>23600.000000000004</v>
      </c>
    </row>
    <row r="183" spans="1:15" ht="40.5" x14ac:dyDescent="0.35">
      <c r="A183" s="22" t="s">
        <v>272</v>
      </c>
      <c r="B183" s="21" t="s">
        <v>273</v>
      </c>
      <c r="C183" s="23" t="s">
        <v>70</v>
      </c>
      <c r="D183" s="22" t="s">
        <v>1083</v>
      </c>
      <c r="E183" s="22" t="s">
        <v>114</v>
      </c>
      <c r="F183" s="16">
        <v>45554</v>
      </c>
      <c r="G183" s="16">
        <v>45565</v>
      </c>
      <c r="H183" s="22" t="s">
        <v>1001</v>
      </c>
      <c r="I183" s="2">
        <v>23600.000000000004</v>
      </c>
      <c r="J183" s="3">
        <v>5600.0000000000036</v>
      </c>
      <c r="K183" s="19">
        <v>18000</v>
      </c>
      <c r="L183" t="s">
        <v>564</v>
      </c>
      <c r="M183" s="29">
        <f t="shared" ref="M183:M184" si="5">+K183/(1+0.18-0.1-0.18)</f>
        <v>20000.000000000004</v>
      </c>
      <c r="N183" s="4">
        <f t="shared" si="1"/>
        <v>3600.0000000000005</v>
      </c>
      <c r="O183" s="4">
        <f t="shared" si="4"/>
        <v>23600.000000000004</v>
      </c>
    </row>
    <row r="184" spans="1:15" ht="40.5" x14ac:dyDescent="0.35">
      <c r="A184" s="22" t="s">
        <v>272</v>
      </c>
      <c r="B184" s="21" t="s">
        <v>273</v>
      </c>
      <c r="C184" s="23" t="s">
        <v>70</v>
      </c>
      <c r="D184" s="22" t="s">
        <v>1083</v>
      </c>
      <c r="E184" s="22" t="s">
        <v>858</v>
      </c>
      <c r="F184" s="16">
        <v>45554</v>
      </c>
      <c r="G184" s="16">
        <v>45565</v>
      </c>
      <c r="H184" s="22" t="s">
        <v>1001</v>
      </c>
      <c r="I184" s="2">
        <v>11800.000000000002</v>
      </c>
      <c r="J184" s="3">
        <v>2800.0000000000018</v>
      </c>
      <c r="K184" s="19">
        <v>9000</v>
      </c>
      <c r="L184" t="s">
        <v>565</v>
      </c>
      <c r="M184" s="29">
        <f t="shared" si="5"/>
        <v>10000.000000000002</v>
      </c>
      <c r="N184" s="4">
        <f t="shared" si="1"/>
        <v>1800.0000000000002</v>
      </c>
      <c r="O184" s="4">
        <f t="shared" si="4"/>
        <v>11800.000000000002</v>
      </c>
    </row>
    <row r="185" spans="1:15" ht="40.5" x14ac:dyDescent="0.35">
      <c r="A185" s="22" t="s">
        <v>125</v>
      </c>
      <c r="B185" s="21" t="s">
        <v>126</v>
      </c>
      <c r="C185" s="23" t="s">
        <v>1031</v>
      </c>
      <c r="D185" s="22" t="s">
        <v>1174</v>
      </c>
      <c r="E185" s="22" t="s">
        <v>859</v>
      </c>
      <c r="F185" s="16">
        <v>45533</v>
      </c>
      <c r="G185" s="16">
        <v>45565</v>
      </c>
      <c r="H185" s="22" t="s">
        <v>1073</v>
      </c>
      <c r="I185" s="2">
        <v>127440</v>
      </c>
      <c r="J185" s="3">
        <v>5400</v>
      </c>
      <c r="K185" s="19">
        <v>122040</v>
      </c>
      <c r="L185" t="s">
        <v>566</v>
      </c>
      <c r="M185" s="29">
        <f t="shared" si="3"/>
        <v>108000.00000000001</v>
      </c>
      <c r="N185" s="4">
        <f t="shared" si="1"/>
        <v>19440.000000000004</v>
      </c>
      <c r="O185" s="4">
        <f t="shared" si="4"/>
        <v>127440.00000000001</v>
      </c>
    </row>
    <row r="186" spans="1:15" ht="60.75" x14ac:dyDescent="0.35">
      <c r="A186" s="22" t="s">
        <v>127</v>
      </c>
      <c r="B186" s="21" t="s">
        <v>128</v>
      </c>
      <c r="C186" s="23" t="s">
        <v>1060</v>
      </c>
      <c r="D186" s="22" t="s">
        <v>1181</v>
      </c>
      <c r="E186" s="22" t="s">
        <v>860</v>
      </c>
      <c r="F186" s="16">
        <v>45558</v>
      </c>
      <c r="G186" s="16">
        <v>45565</v>
      </c>
      <c r="H186" s="22" t="s">
        <v>1074</v>
      </c>
      <c r="I186" s="2">
        <v>9133.61</v>
      </c>
      <c r="J186" s="3">
        <v>0</v>
      </c>
      <c r="K186" s="19">
        <v>9133.61</v>
      </c>
      <c r="L186" t="s">
        <v>567</v>
      </c>
      <c r="M186" s="29">
        <f t="shared" si="3"/>
        <v>8082.8407079646031</v>
      </c>
      <c r="N186" s="4">
        <f t="shared" si="1"/>
        <v>1454.9113274336285</v>
      </c>
      <c r="O186" s="4">
        <f t="shared" si="4"/>
        <v>9537.7520353982309</v>
      </c>
    </row>
    <row r="187" spans="1:15" ht="40.5" x14ac:dyDescent="0.35">
      <c r="A187" s="22" t="s">
        <v>274</v>
      </c>
      <c r="B187" s="21" t="s">
        <v>275</v>
      </c>
      <c r="C187" s="23" t="s">
        <v>1075</v>
      </c>
      <c r="D187" s="22" t="s">
        <v>1184</v>
      </c>
      <c r="E187" s="22" t="s">
        <v>861</v>
      </c>
      <c r="F187" s="16">
        <v>45548</v>
      </c>
      <c r="G187" s="16">
        <v>45532</v>
      </c>
      <c r="H187" s="22" t="s">
        <v>1076</v>
      </c>
      <c r="I187" s="2">
        <v>589895.57522123901</v>
      </c>
      <c r="J187" s="3">
        <v>24995.575221239007</v>
      </c>
      <c r="K187" s="19">
        <v>564900</v>
      </c>
      <c r="L187" t="s">
        <v>568</v>
      </c>
      <c r="M187" s="29">
        <f t="shared" si="3"/>
        <v>499911.5044247788</v>
      </c>
      <c r="N187" s="4">
        <f t="shared" si="1"/>
        <v>89984.070796460175</v>
      </c>
      <c r="O187" s="4">
        <f t="shared" si="4"/>
        <v>589895.57522123901</v>
      </c>
    </row>
    <row r="188" spans="1:15" ht="40.5" x14ac:dyDescent="0.35">
      <c r="A188" s="22" t="s">
        <v>129</v>
      </c>
      <c r="B188" s="21" t="s">
        <v>130</v>
      </c>
      <c r="C188" s="23" t="s">
        <v>70</v>
      </c>
      <c r="D188" s="22" t="s">
        <v>1083</v>
      </c>
      <c r="E188" s="22" t="s">
        <v>862</v>
      </c>
      <c r="F188" s="16">
        <v>45553</v>
      </c>
      <c r="G188" s="16">
        <v>45562</v>
      </c>
      <c r="H188" s="22" t="s">
        <v>1001</v>
      </c>
      <c r="I188" s="2">
        <v>59000</v>
      </c>
      <c r="J188" s="3">
        <v>14000</v>
      </c>
      <c r="K188" s="19">
        <v>45000</v>
      </c>
      <c r="L188" t="s">
        <v>569</v>
      </c>
      <c r="M188" s="29">
        <f>+K188/(1+0.18-0.1-0.18)</f>
        <v>50000.000000000007</v>
      </c>
      <c r="N188" s="4">
        <f t="shared" si="1"/>
        <v>9000.0000000000018</v>
      </c>
      <c r="O188" s="4">
        <f t="shared" si="4"/>
        <v>59000.000000000007</v>
      </c>
    </row>
    <row r="189" spans="1:15" ht="40.5" x14ac:dyDescent="0.35">
      <c r="A189" s="22" t="s">
        <v>129</v>
      </c>
      <c r="B189" s="21" t="s">
        <v>130</v>
      </c>
      <c r="C189" s="23" t="s">
        <v>70</v>
      </c>
      <c r="D189" s="22" t="s">
        <v>1083</v>
      </c>
      <c r="E189" s="22" t="s">
        <v>863</v>
      </c>
      <c r="F189" s="16">
        <v>45553</v>
      </c>
      <c r="G189" s="16">
        <v>45562</v>
      </c>
      <c r="H189" s="22" t="s">
        <v>1001</v>
      </c>
      <c r="I189" s="2">
        <v>4130.0000000000009</v>
      </c>
      <c r="J189" s="3">
        <v>980.00000000000091</v>
      </c>
      <c r="K189" s="19">
        <v>3150</v>
      </c>
      <c r="L189" t="s">
        <v>570</v>
      </c>
      <c r="M189" s="29">
        <f>+K189/(1+0.18-0.1-0.18)</f>
        <v>3500.0000000000005</v>
      </c>
      <c r="N189" s="4">
        <f t="shared" si="1"/>
        <v>630.00000000000011</v>
      </c>
      <c r="O189" s="4">
        <f t="shared" si="4"/>
        <v>4130.0000000000009</v>
      </c>
    </row>
    <row r="190" spans="1:15" ht="60.75" x14ac:dyDescent="0.35">
      <c r="A190" s="22" t="s">
        <v>131</v>
      </c>
      <c r="B190" s="21" t="s">
        <v>132</v>
      </c>
      <c r="C190" s="23" t="s">
        <v>1037</v>
      </c>
      <c r="D190" s="22" t="s">
        <v>1185</v>
      </c>
      <c r="E190" s="22" t="s">
        <v>864</v>
      </c>
      <c r="F190" s="16">
        <v>45540</v>
      </c>
      <c r="G190" s="16">
        <v>45554</v>
      </c>
      <c r="H190" s="22" t="s">
        <v>1077</v>
      </c>
      <c r="I190" s="2">
        <v>2144</v>
      </c>
      <c r="J190" s="3">
        <v>0</v>
      </c>
      <c r="K190" s="19">
        <v>2144</v>
      </c>
      <c r="L190" t="s">
        <v>571</v>
      </c>
      <c r="M190" s="29">
        <f t="shared" si="3"/>
        <v>1897.3451327433629</v>
      </c>
      <c r="N190" s="4">
        <f t="shared" si="1"/>
        <v>341.52212389380531</v>
      </c>
      <c r="O190" s="4">
        <f t="shared" si="4"/>
        <v>2238.8672566371683</v>
      </c>
    </row>
    <row r="191" spans="1:15" ht="40.5" x14ac:dyDescent="0.35">
      <c r="A191" s="22" t="s">
        <v>276</v>
      </c>
      <c r="B191" s="21" t="s">
        <v>277</v>
      </c>
      <c r="C191" s="23" t="s">
        <v>1079</v>
      </c>
      <c r="D191" s="22" t="s">
        <v>1186</v>
      </c>
      <c r="E191" s="22" t="s">
        <v>865</v>
      </c>
      <c r="F191" s="16">
        <v>45546</v>
      </c>
      <c r="G191" s="16">
        <v>45565</v>
      </c>
      <c r="H191" s="22" t="s">
        <v>1078</v>
      </c>
      <c r="I191" s="2">
        <v>5000</v>
      </c>
      <c r="J191" s="3">
        <v>0</v>
      </c>
      <c r="K191" s="19">
        <v>5000</v>
      </c>
      <c r="L191" t="s">
        <v>572</v>
      </c>
      <c r="M191" s="29">
        <f t="shared" si="3"/>
        <v>4424.7787610619471</v>
      </c>
      <c r="N191" s="4">
        <f t="shared" si="1"/>
        <v>796.46017699115043</v>
      </c>
      <c r="O191" s="4">
        <f t="shared" si="4"/>
        <v>5221.2389380530976</v>
      </c>
    </row>
    <row r="192" spans="1:15" ht="40.5" x14ac:dyDescent="0.35">
      <c r="A192" s="22" t="s">
        <v>276</v>
      </c>
      <c r="B192" s="21" t="s">
        <v>277</v>
      </c>
      <c r="C192" s="23" t="s">
        <v>1079</v>
      </c>
      <c r="D192" s="22" t="s">
        <v>1186</v>
      </c>
      <c r="E192" s="22" t="s">
        <v>866</v>
      </c>
      <c r="F192" s="16">
        <v>45546</v>
      </c>
      <c r="G192" s="16">
        <v>45565</v>
      </c>
      <c r="H192" s="22" t="s">
        <v>1078</v>
      </c>
      <c r="I192" s="2">
        <v>5000</v>
      </c>
      <c r="J192" s="3">
        <v>0</v>
      </c>
      <c r="K192" s="19">
        <v>5000</v>
      </c>
      <c r="L192" t="s">
        <v>573</v>
      </c>
      <c r="M192" s="29">
        <f t="shared" si="3"/>
        <v>4424.7787610619471</v>
      </c>
      <c r="N192" s="4">
        <f t="shared" si="1"/>
        <v>796.46017699115043</v>
      </c>
      <c r="O192" s="4">
        <f t="shared" si="4"/>
        <v>5221.2389380530976</v>
      </c>
    </row>
    <row r="193" spans="1:15" ht="60.75" x14ac:dyDescent="0.35">
      <c r="A193" s="22" t="s">
        <v>278</v>
      </c>
      <c r="B193" s="21" t="s">
        <v>279</v>
      </c>
      <c r="C193" s="23" t="s">
        <v>1080</v>
      </c>
      <c r="D193" s="22" t="s">
        <v>1187</v>
      </c>
      <c r="E193" s="22" t="s">
        <v>867</v>
      </c>
      <c r="F193" s="16">
        <v>45538</v>
      </c>
      <c r="G193" s="16">
        <v>45547</v>
      </c>
      <c r="H193" s="22" t="s">
        <v>1081</v>
      </c>
      <c r="I193" s="2">
        <v>833333.33</v>
      </c>
      <c r="J193" s="3">
        <v>0</v>
      </c>
      <c r="K193" s="19">
        <v>833333.33</v>
      </c>
      <c r="L193" t="s">
        <v>574</v>
      </c>
      <c r="M193" s="29">
        <f t="shared" si="3"/>
        <v>737463.12389380531</v>
      </c>
      <c r="N193" s="4">
        <f t="shared" si="1"/>
        <v>132743.36230088494</v>
      </c>
      <c r="O193" s="4">
        <f t="shared" si="4"/>
        <v>870206.48619469022</v>
      </c>
    </row>
    <row r="194" spans="1:15" ht="40.5" x14ac:dyDescent="0.35">
      <c r="A194" s="22" t="s">
        <v>280</v>
      </c>
      <c r="B194" s="21" t="s">
        <v>281</v>
      </c>
      <c r="C194" s="23" t="s">
        <v>70</v>
      </c>
      <c r="D194" s="22" t="s">
        <v>1083</v>
      </c>
      <c r="E194" s="22" t="s">
        <v>168</v>
      </c>
      <c r="F194" s="16">
        <v>45525</v>
      </c>
      <c r="G194" s="16">
        <v>45565</v>
      </c>
      <c r="H194" s="22" t="s">
        <v>1083</v>
      </c>
      <c r="I194" s="2">
        <v>1129850</v>
      </c>
      <c r="J194" s="3">
        <v>268100</v>
      </c>
      <c r="K194" s="19">
        <v>861750</v>
      </c>
      <c r="L194" t="s">
        <v>575</v>
      </c>
      <c r="M194" s="29">
        <f t="shared" si="3"/>
        <v>762610.61946902657</v>
      </c>
      <c r="N194" s="4">
        <f t="shared" si="1"/>
        <v>137269.91150442479</v>
      </c>
      <c r="O194" s="4">
        <f t="shared" si="4"/>
        <v>899880.53097345133</v>
      </c>
    </row>
    <row r="195" spans="1:15" ht="40.5" x14ac:dyDescent="0.35">
      <c r="A195" s="22" t="s">
        <v>133</v>
      </c>
      <c r="B195" s="21" t="s">
        <v>134</v>
      </c>
      <c r="C195" s="23" t="s">
        <v>70</v>
      </c>
      <c r="D195" s="22" t="s">
        <v>1083</v>
      </c>
      <c r="E195" s="22" t="s">
        <v>135</v>
      </c>
      <c r="F195" s="16">
        <v>45119</v>
      </c>
      <c r="G195" s="16">
        <v>45119</v>
      </c>
      <c r="H195" s="22" t="s">
        <v>1001</v>
      </c>
      <c r="I195" s="2">
        <v>4130</v>
      </c>
      <c r="J195" s="3">
        <v>980</v>
      </c>
      <c r="K195" s="19">
        <v>3150</v>
      </c>
      <c r="L195" t="s">
        <v>576</v>
      </c>
      <c r="M195" s="29">
        <f t="shared" si="3"/>
        <v>2787.6106194690269</v>
      </c>
      <c r="N195" s="4">
        <f t="shared" si="1"/>
        <v>501.76991150442484</v>
      </c>
      <c r="O195" s="4">
        <f t="shared" si="4"/>
        <v>3289.3805309734516</v>
      </c>
    </row>
    <row r="196" spans="1:15" ht="60.75" x14ac:dyDescent="0.35">
      <c r="A196" s="22" t="s">
        <v>282</v>
      </c>
      <c r="B196" s="21" t="s">
        <v>283</v>
      </c>
      <c r="C196" s="23" t="s">
        <v>1084</v>
      </c>
      <c r="D196" s="22" t="s">
        <v>1188</v>
      </c>
      <c r="E196" s="22" t="s">
        <v>82</v>
      </c>
      <c r="F196" s="16">
        <v>45460</v>
      </c>
      <c r="G196" s="16">
        <v>45548</v>
      </c>
      <c r="H196" s="22" t="s">
        <v>1082</v>
      </c>
      <c r="I196" s="2">
        <v>204856.84477876109</v>
      </c>
      <c r="J196" s="3">
        <v>8680.3747787610919</v>
      </c>
      <c r="K196" s="19">
        <v>196176.47</v>
      </c>
      <c r="L196" t="s">
        <v>577</v>
      </c>
      <c r="M196" s="29">
        <f t="shared" si="3"/>
        <v>173607.49557522126</v>
      </c>
      <c r="N196" s="4">
        <f t="shared" si="1"/>
        <v>31249.349203539823</v>
      </c>
      <c r="O196" s="4">
        <f t="shared" si="4"/>
        <v>204856.84477876109</v>
      </c>
    </row>
    <row r="197" spans="1:15" ht="60.75" x14ac:dyDescent="0.35">
      <c r="A197" s="22" t="s">
        <v>282</v>
      </c>
      <c r="B197" s="21" t="s">
        <v>283</v>
      </c>
      <c r="C197" s="23" t="s">
        <v>1084</v>
      </c>
      <c r="D197" s="22" t="s">
        <v>1188</v>
      </c>
      <c r="E197" s="22" t="s">
        <v>868</v>
      </c>
      <c r="F197" s="16">
        <v>45460</v>
      </c>
      <c r="G197" s="16">
        <v>45548</v>
      </c>
      <c r="H197" s="22" t="s">
        <v>1082</v>
      </c>
      <c r="I197" s="2">
        <v>204856.84477876109</v>
      </c>
      <c r="J197" s="3">
        <v>8680.3747787610919</v>
      </c>
      <c r="K197" s="19">
        <v>196176.47</v>
      </c>
      <c r="L197" t="s">
        <v>578</v>
      </c>
      <c r="M197" s="29">
        <f t="shared" si="3"/>
        <v>173607.49557522126</v>
      </c>
      <c r="N197" s="4">
        <f t="shared" si="1"/>
        <v>31249.349203539823</v>
      </c>
      <c r="O197" s="4">
        <f t="shared" si="4"/>
        <v>204856.84477876109</v>
      </c>
    </row>
    <row r="198" spans="1:15" ht="60.75" x14ac:dyDescent="0.35">
      <c r="A198" s="22" t="s">
        <v>282</v>
      </c>
      <c r="B198" s="21" t="s">
        <v>283</v>
      </c>
      <c r="C198" s="23" t="s">
        <v>1084</v>
      </c>
      <c r="D198" s="22" t="s">
        <v>1188</v>
      </c>
      <c r="E198" s="22" t="s">
        <v>869</v>
      </c>
      <c r="F198" s="16">
        <v>45460</v>
      </c>
      <c r="G198" s="16">
        <v>45548</v>
      </c>
      <c r="H198" s="22" t="s">
        <v>1082</v>
      </c>
      <c r="I198" s="2">
        <v>204856.84477876109</v>
      </c>
      <c r="J198" s="3">
        <v>8680.3747787610919</v>
      </c>
      <c r="K198" s="19">
        <v>196176.47</v>
      </c>
      <c r="L198" t="s">
        <v>579</v>
      </c>
      <c r="M198" s="29">
        <f t="shared" si="3"/>
        <v>173607.49557522126</v>
      </c>
      <c r="N198" s="4">
        <f t="shared" si="1"/>
        <v>31249.349203539823</v>
      </c>
      <c r="O198" s="4">
        <f t="shared" si="4"/>
        <v>204856.84477876109</v>
      </c>
    </row>
    <row r="199" spans="1:15" ht="40.5" x14ac:dyDescent="0.35">
      <c r="A199" s="22" t="s">
        <v>284</v>
      </c>
      <c r="B199" s="21" t="s">
        <v>285</v>
      </c>
      <c r="C199" s="23" t="s">
        <v>1103</v>
      </c>
      <c r="D199" s="22" t="s">
        <v>1189</v>
      </c>
      <c r="E199" s="22" t="s">
        <v>870</v>
      </c>
      <c r="F199" s="16">
        <v>45553</v>
      </c>
      <c r="G199" s="16">
        <v>45561</v>
      </c>
      <c r="H199" s="22" t="s">
        <v>1104</v>
      </c>
      <c r="I199" s="2">
        <v>3000000</v>
      </c>
      <c r="J199" s="3">
        <v>150000</v>
      </c>
      <c r="K199" s="19">
        <v>2850000</v>
      </c>
      <c r="L199" t="s">
        <v>580</v>
      </c>
      <c r="M199" s="29">
        <f t="shared" si="3"/>
        <v>2522123.8938053101</v>
      </c>
      <c r="N199" s="4">
        <f t="shared" si="1"/>
        <v>453982.3008849558</v>
      </c>
      <c r="O199" s="4">
        <f t="shared" si="4"/>
        <v>2976106.1946902657</v>
      </c>
    </row>
    <row r="200" spans="1:15" ht="40.5" x14ac:dyDescent="0.35">
      <c r="A200" s="22" t="s">
        <v>286</v>
      </c>
      <c r="B200" s="21" t="s">
        <v>287</v>
      </c>
      <c r="C200" s="23" t="s">
        <v>1086</v>
      </c>
      <c r="D200" s="22" t="s">
        <v>1190</v>
      </c>
      <c r="E200" s="22" t="s">
        <v>871</v>
      </c>
      <c r="F200" s="16">
        <v>45446</v>
      </c>
      <c r="G200" s="16">
        <v>45562</v>
      </c>
      <c r="H200" s="22" t="s">
        <v>1085</v>
      </c>
      <c r="I200" s="2">
        <v>579353.40300884971</v>
      </c>
      <c r="J200" s="3">
        <v>24548.873008849681</v>
      </c>
      <c r="K200" s="19">
        <v>554804.53</v>
      </c>
      <c r="L200" t="s">
        <v>581</v>
      </c>
      <c r="M200" s="29">
        <f t="shared" si="3"/>
        <v>490977.46017699124</v>
      </c>
      <c r="N200" s="4">
        <f t="shared" si="1"/>
        <v>88375.942831858425</v>
      </c>
      <c r="O200" s="4">
        <f t="shared" si="4"/>
        <v>579353.40300884971</v>
      </c>
    </row>
    <row r="201" spans="1:15" ht="40.5" x14ac:dyDescent="0.35">
      <c r="A201" s="22" t="s">
        <v>286</v>
      </c>
      <c r="B201" s="21" t="s">
        <v>287</v>
      </c>
      <c r="C201" s="23" t="s">
        <v>1086</v>
      </c>
      <c r="D201" s="22" t="s">
        <v>1190</v>
      </c>
      <c r="E201" s="22" t="s">
        <v>872</v>
      </c>
      <c r="F201" s="16">
        <v>45446</v>
      </c>
      <c r="G201" s="16">
        <v>45562</v>
      </c>
      <c r="H201" s="22" t="s">
        <v>1085</v>
      </c>
      <c r="I201" s="2">
        <v>40094.186194690272</v>
      </c>
      <c r="J201" s="3">
        <v>1698.906194690273</v>
      </c>
      <c r="K201" s="19">
        <v>38395.279999999999</v>
      </c>
      <c r="L201" t="s">
        <v>582</v>
      </c>
      <c r="M201" s="29">
        <f t="shared" si="3"/>
        <v>33978.123893805314</v>
      </c>
      <c r="N201" s="4">
        <f t="shared" si="1"/>
        <v>6116.0623008849561</v>
      </c>
      <c r="O201" s="4">
        <f t="shared" si="4"/>
        <v>40094.186194690272</v>
      </c>
    </row>
    <row r="202" spans="1:15" ht="60.75" x14ac:dyDescent="0.35">
      <c r="A202" s="22" t="s">
        <v>288</v>
      </c>
      <c r="B202" s="21" t="s">
        <v>289</v>
      </c>
      <c r="C202" s="23" t="s">
        <v>1084</v>
      </c>
      <c r="D202" s="22" t="s">
        <v>1188</v>
      </c>
      <c r="E202" s="22" t="s">
        <v>873</v>
      </c>
      <c r="F202" s="16">
        <v>45532</v>
      </c>
      <c r="G202" s="16">
        <v>45547</v>
      </c>
      <c r="H202" s="22" t="s">
        <v>1105</v>
      </c>
      <c r="I202" s="2">
        <v>142262.69</v>
      </c>
      <c r="J202" s="3">
        <v>6028.0800000000163</v>
      </c>
      <c r="K202" s="19">
        <v>136234.60999999999</v>
      </c>
      <c r="L202" t="s">
        <v>583</v>
      </c>
      <c r="M202" s="29">
        <f t="shared" si="3"/>
        <v>120561.6017699115</v>
      </c>
      <c r="N202" s="4">
        <f t="shared" si="1"/>
        <v>21701.088318584068</v>
      </c>
      <c r="O202" s="4">
        <f t="shared" si="4"/>
        <v>142262.69008849558</v>
      </c>
    </row>
    <row r="203" spans="1:15" ht="81" x14ac:dyDescent="0.35">
      <c r="A203" s="22" t="s">
        <v>136</v>
      </c>
      <c r="B203" s="21" t="s">
        <v>137</v>
      </c>
      <c r="C203" s="23" t="s">
        <v>1087</v>
      </c>
      <c r="D203" s="22" t="s">
        <v>1191</v>
      </c>
      <c r="E203" s="22" t="s">
        <v>874</v>
      </c>
      <c r="F203" s="16">
        <v>45537</v>
      </c>
      <c r="G203" s="16">
        <v>45552</v>
      </c>
      <c r="H203" s="22" t="s">
        <v>1088</v>
      </c>
      <c r="I203" s="2">
        <v>790000.56</v>
      </c>
      <c r="J203" s="3">
        <v>33474.600000000093</v>
      </c>
      <c r="K203" s="19">
        <v>756525.96</v>
      </c>
      <c r="L203" t="s">
        <v>584</v>
      </c>
      <c r="M203" s="29">
        <f t="shared" si="3"/>
        <v>669492</v>
      </c>
      <c r="N203" s="4">
        <f t="shared" si="1"/>
        <v>120508.56</v>
      </c>
      <c r="O203" s="4">
        <f t="shared" si="4"/>
        <v>790000.56</v>
      </c>
    </row>
    <row r="204" spans="1:15" ht="81" x14ac:dyDescent="0.35">
      <c r="A204" s="22" t="s">
        <v>136</v>
      </c>
      <c r="B204" s="21" t="s">
        <v>137</v>
      </c>
      <c r="C204" s="23" t="s">
        <v>1087</v>
      </c>
      <c r="D204" s="22" t="s">
        <v>1191</v>
      </c>
      <c r="E204" s="22" t="s">
        <v>846</v>
      </c>
      <c r="F204" s="16">
        <v>45537</v>
      </c>
      <c r="G204" s="16">
        <v>45552</v>
      </c>
      <c r="H204" s="22" t="s">
        <v>1088</v>
      </c>
      <c r="I204" s="2">
        <v>198240.00000000003</v>
      </c>
      <c r="J204" s="3">
        <v>8400.0000000000291</v>
      </c>
      <c r="K204" s="19">
        <v>189840</v>
      </c>
      <c r="L204" t="s">
        <v>585</v>
      </c>
      <c r="M204" s="29">
        <f t="shared" si="3"/>
        <v>168000.00000000003</v>
      </c>
      <c r="N204" s="4">
        <f t="shared" si="1"/>
        <v>30240.000000000004</v>
      </c>
      <c r="O204" s="4">
        <f t="shared" si="4"/>
        <v>198240.00000000003</v>
      </c>
    </row>
    <row r="205" spans="1:15" ht="60.75" x14ac:dyDescent="0.35">
      <c r="A205" s="22" t="s">
        <v>290</v>
      </c>
      <c r="B205" s="21" t="s">
        <v>291</v>
      </c>
      <c r="C205" s="23" t="s">
        <v>1107</v>
      </c>
      <c r="D205" s="22" t="s">
        <v>1192</v>
      </c>
      <c r="E205" s="22" t="s">
        <v>875</v>
      </c>
      <c r="F205" s="16">
        <v>45491</v>
      </c>
      <c r="G205" s="16">
        <v>45555</v>
      </c>
      <c r="H205" s="22" t="s">
        <v>1106</v>
      </c>
      <c r="I205" s="2">
        <v>141906.79999999999</v>
      </c>
      <c r="J205" s="3">
        <v>6013</v>
      </c>
      <c r="K205" s="19">
        <v>135893.79999999999</v>
      </c>
      <c r="L205" t="s">
        <v>586</v>
      </c>
      <c r="M205" s="29">
        <f t="shared" si="3"/>
        <v>120260</v>
      </c>
      <c r="N205" s="4">
        <f t="shared" si="1"/>
        <v>21646.799999999999</v>
      </c>
      <c r="O205" s="4">
        <f t="shared" si="4"/>
        <v>141906.79999999999</v>
      </c>
    </row>
    <row r="206" spans="1:15" ht="40.5" x14ac:dyDescent="0.35">
      <c r="A206" s="22" t="s">
        <v>292</v>
      </c>
      <c r="B206" s="21" t="s">
        <v>293</v>
      </c>
      <c r="C206" s="23" t="s">
        <v>1015</v>
      </c>
      <c r="D206" s="22" t="s">
        <v>1169</v>
      </c>
      <c r="E206" s="22" t="s">
        <v>876</v>
      </c>
      <c r="F206" s="16">
        <v>45551</v>
      </c>
      <c r="G206" s="16">
        <v>45560</v>
      </c>
      <c r="H206" s="22" t="s">
        <v>1089</v>
      </c>
      <c r="I206" s="2">
        <v>220847.49469026551</v>
      </c>
      <c r="J206" s="3">
        <v>9357.9446902655181</v>
      </c>
      <c r="K206" s="19">
        <v>211489.55</v>
      </c>
      <c r="L206" t="s">
        <v>587</v>
      </c>
      <c r="M206" s="29">
        <f t="shared" si="3"/>
        <v>187158.89380530975</v>
      </c>
      <c r="N206" s="4">
        <f t="shared" si="1"/>
        <v>33688.600884955755</v>
      </c>
      <c r="O206" s="4">
        <f t="shared" si="4"/>
        <v>220847.49469026551</v>
      </c>
    </row>
    <row r="207" spans="1:15" ht="40.5" x14ac:dyDescent="0.35">
      <c r="A207" s="22" t="s">
        <v>292</v>
      </c>
      <c r="B207" s="21" t="s">
        <v>293</v>
      </c>
      <c r="C207" s="23" t="s">
        <v>1015</v>
      </c>
      <c r="D207" s="22" t="s">
        <v>1169</v>
      </c>
      <c r="E207" s="22" t="s">
        <v>877</v>
      </c>
      <c r="F207" s="16">
        <v>45551</v>
      </c>
      <c r="G207" s="16">
        <v>45560</v>
      </c>
      <c r="H207" s="22" t="s">
        <v>1089</v>
      </c>
      <c r="I207" s="2">
        <v>195845.89486725666</v>
      </c>
      <c r="J207" s="3">
        <v>8298.5548672566656</v>
      </c>
      <c r="K207" s="19">
        <v>187547.34</v>
      </c>
      <c r="L207" t="s">
        <v>588</v>
      </c>
      <c r="M207" s="29">
        <f t="shared" si="3"/>
        <v>165971.09734513276</v>
      </c>
      <c r="N207" s="4">
        <f t="shared" si="1"/>
        <v>29874.797522123896</v>
      </c>
      <c r="O207" s="4">
        <f t="shared" si="4"/>
        <v>195845.89486725666</v>
      </c>
    </row>
    <row r="208" spans="1:15" ht="121.5" x14ac:dyDescent="0.35">
      <c r="A208" s="22" t="s">
        <v>294</v>
      </c>
      <c r="B208" s="21" t="s">
        <v>295</v>
      </c>
      <c r="C208" s="23" t="s">
        <v>1108</v>
      </c>
      <c r="D208" s="22" t="s">
        <v>1193</v>
      </c>
      <c r="E208" s="22" t="s">
        <v>878</v>
      </c>
      <c r="F208" s="16">
        <v>45545</v>
      </c>
      <c r="G208" s="16">
        <v>45554</v>
      </c>
      <c r="H208" s="22" t="s">
        <v>1109</v>
      </c>
      <c r="I208" s="2">
        <v>100174.5</v>
      </c>
      <c r="J208" s="3">
        <v>0</v>
      </c>
      <c r="K208" s="19">
        <v>100174.5</v>
      </c>
      <c r="L208" t="s">
        <v>589</v>
      </c>
      <c r="M208" s="29">
        <f t="shared" si="3"/>
        <v>88650.000000000015</v>
      </c>
      <c r="N208" s="4">
        <f t="shared" si="1"/>
        <v>15957.000000000002</v>
      </c>
      <c r="O208" s="4">
        <f t="shared" si="4"/>
        <v>104607.00000000001</v>
      </c>
    </row>
    <row r="209" spans="1:15" ht="40.5" x14ac:dyDescent="0.35">
      <c r="A209" s="22" t="s">
        <v>296</v>
      </c>
      <c r="B209" s="21" t="s">
        <v>297</v>
      </c>
      <c r="C209" s="23" t="s">
        <v>1111</v>
      </c>
      <c r="D209" s="22" t="s">
        <v>1194</v>
      </c>
      <c r="E209" s="22" t="s">
        <v>879</v>
      </c>
      <c r="F209" s="16">
        <v>45481</v>
      </c>
      <c r="G209" s="16">
        <v>45547</v>
      </c>
      <c r="H209" s="22" t="s">
        <v>1110</v>
      </c>
      <c r="I209" s="2">
        <v>23305</v>
      </c>
      <c r="J209" s="3">
        <v>987.5</v>
      </c>
      <c r="K209" s="19">
        <v>22317.5</v>
      </c>
      <c r="L209" t="s">
        <v>590</v>
      </c>
      <c r="M209" s="29">
        <f t="shared" si="3"/>
        <v>19750.000000000004</v>
      </c>
      <c r="N209" s="4">
        <f t="shared" si="1"/>
        <v>3555.0000000000005</v>
      </c>
      <c r="O209" s="4">
        <f t="shared" si="4"/>
        <v>23305.000000000004</v>
      </c>
    </row>
    <row r="210" spans="1:15" ht="40.5" x14ac:dyDescent="0.35">
      <c r="A210" s="22" t="s">
        <v>298</v>
      </c>
      <c r="B210" s="21" t="s">
        <v>299</v>
      </c>
      <c r="C210" s="23" t="s">
        <v>1112</v>
      </c>
      <c r="D210" s="22" t="s">
        <v>1195</v>
      </c>
      <c r="E210" s="22" t="s">
        <v>1210</v>
      </c>
      <c r="F210" s="16">
        <v>45545</v>
      </c>
      <c r="G210" s="16">
        <v>45553</v>
      </c>
      <c r="H210" s="22" t="s">
        <v>1209</v>
      </c>
      <c r="I210" s="2">
        <v>76700</v>
      </c>
      <c r="J210" s="3">
        <f>+I210-K210</f>
        <v>3250</v>
      </c>
      <c r="K210" s="19">
        <v>73450</v>
      </c>
      <c r="M210" s="29"/>
      <c r="N210" s="4"/>
      <c r="O210" s="4"/>
    </row>
    <row r="211" spans="1:15" ht="60.75" x14ac:dyDescent="0.35">
      <c r="A211" s="22" t="s">
        <v>298</v>
      </c>
      <c r="B211" s="21" t="s">
        <v>299</v>
      </c>
      <c r="C211" s="23" t="s">
        <v>1112</v>
      </c>
      <c r="D211" s="22" t="s">
        <v>1195</v>
      </c>
      <c r="E211" s="22" t="s">
        <v>880</v>
      </c>
      <c r="F211" s="16">
        <v>45545</v>
      </c>
      <c r="G211" s="16">
        <v>45553</v>
      </c>
      <c r="H211" s="22" t="s">
        <v>1113</v>
      </c>
      <c r="I211" s="2">
        <v>46020</v>
      </c>
      <c r="J211" s="3">
        <v>4056</v>
      </c>
      <c r="K211" s="19">
        <v>41964</v>
      </c>
      <c r="L211" t="s">
        <v>591</v>
      </c>
      <c r="M211" s="29">
        <f>+K211/(1+0.18-0.05)</f>
        <v>37136.283185840708</v>
      </c>
      <c r="N211" s="4">
        <f t="shared" si="1"/>
        <v>6684.5309734513276</v>
      </c>
      <c r="O211" s="4">
        <f t="shared" si="4"/>
        <v>43820.814159292036</v>
      </c>
    </row>
    <row r="212" spans="1:15" ht="40.5" x14ac:dyDescent="0.35">
      <c r="A212" s="22" t="s">
        <v>138</v>
      </c>
      <c r="B212" s="21" t="s">
        <v>139</v>
      </c>
      <c r="C212" s="23" t="s">
        <v>1080</v>
      </c>
      <c r="D212" s="22" t="s">
        <v>1187</v>
      </c>
      <c r="E212" s="22" t="s">
        <v>140</v>
      </c>
      <c r="F212" s="16">
        <v>44989</v>
      </c>
      <c r="G212" s="16">
        <v>45110</v>
      </c>
      <c r="H212" s="22" t="s">
        <v>1114</v>
      </c>
      <c r="I212" s="2">
        <v>230100</v>
      </c>
      <c r="J212" s="3">
        <v>9750</v>
      </c>
      <c r="K212" s="19">
        <v>220350</v>
      </c>
      <c r="L212" t="s">
        <v>592</v>
      </c>
      <c r="M212" s="29">
        <f t="shared" si="3"/>
        <v>195000.00000000003</v>
      </c>
      <c r="N212" s="4">
        <f t="shared" si="1"/>
        <v>35100.000000000007</v>
      </c>
      <c r="O212" s="4">
        <f t="shared" si="4"/>
        <v>230100.00000000003</v>
      </c>
    </row>
    <row r="213" spans="1:15" ht="40.5" x14ac:dyDescent="0.35">
      <c r="A213" s="22" t="s">
        <v>300</v>
      </c>
      <c r="B213" s="21" t="s">
        <v>301</v>
      </c>
      <c r="C213" s="23" t="s">
        <v>70</v>
      </c>
      <c r="D213" s="22" t="s">
        <v>1083</v>
      </c>
      <c r="E213" s="22" t="s">
        <v>881</v>
      </c>
      <c r="F213" s="16">
        <v>45510</v>
      </c>
      <c r="G213" s="16">
        <v>45562</v>
      </c>
      <c r="H213" s="22" t="s">
        <v>1001</v>
      </c>
      <c r="I213" s="2">
        <v>83780</v>
      </c>
      <c r="J213" s="3">
        <v>19880</v>
      </c>
      <c r="K213" s="19">
        <v>63900</v>
      </c>
      <c r="L213" t="s">
        <v>593</v>
      </c>
      <c r="M213" s="29">
        <f>+K213/(1+0.18-0.1-0.18)</f>
        <v>71000</v>
      </c>
      <c r="N213" s="4">
        <f t="shared" si="1"/>
        <v>12780</v>
      </c>
      <c r="O213" s="4">
        <f t="shared" si="4"/>
        <v>83780</v>
      </c>
    </row>
    <row r="214" spans="1:15" ht="40.5" x14ac:dyDescent="0.35">
      <c r="A214" s="22" t="s">
        <v>300</v>
      </c>
      <c r="B214" s="21" t="s">
        <v>301</v>
      </c>
      <c r="C214" s="23" t="s">
        <v>70</v>
      </c>
      <c r="D214" s="22" t="s">
        <v>1083</v>
      </c>
      <c r="E214" s="22" t="s">
        <v>112</v>
      </c>
      <c r="F214" s="16">
        <v>45510</v>
      </c>
      <c r="G214" s="16">
        <v>45562</v>
      </c>
      <c r="H214" s="22" t="s">
        <v>1001</v>
      </c>
      <c r="I214" s="2">
        <v>119180.00000000001</v>
      </c>
      <c r="J214" s="3">
        <v>28280.000000000015</v>
      </c>
      <c r="K214" s="19">
        <v>90900</v>
      </c>
      <c r="L214" t="s">
        <v>594</v>
      </c>
      <c r="M214" s="29">
        <f>+K214/(1+0.18-0.1-0.18)</f>
        <v>101000.00000000001</v>
      </c>
      <c r="N214" s="4">
        <f t="shared" si="1"/>
        <v>18180.000000000004</v>
      </c>
      <c r="O214" s="4">
        <f t="shared" si="4"/>
        <v>119180.00000000001</v>
      </c>
    </row>
    <row r="215" spans="1:15" ht="81" x14ac:dyDescent="0.35">
      <c r="A215" s="22" t="s">
        <v>302</v>
      </c>
      <c r="B215" s="21" t="s">
        <v>303</v>
      </c>
      <c r="C215" s="23" t="s">
        <v>1107</v>
      </c>
      <c r="D215" s="22" t="s">
        <v>1192</v>
      </c>
      <c r="E215" s="22" t="s">
        <v>882</v>
      </c>
      <c r="F215" s="16">
        <v>45554</v>
      </c>
      <c r="G215" s="16">
        <v>45554</v>
      </c>
      <c r="H215" s="22" t="s">
        <v>1116</v>
      </c>
      <c r="I215" s="2">
        <v>1628850.54</v>
      </c>
      <c r="J215" s="3">
        <v>0</v>
      </c>
      <c r="K215" s="19">
        <v>1628850.54</v>
      </c>
      <c r="L215" t="s">
        <v>1115</v>
      </c>
      <c r="M215" s="29">
        <f t="shared" si="3"/>
        <v>1441460.6548672568</v>
      </c>
      <c r="N215" s="4">
        <f t="shared" si="1"/>
        <v>259462.91787610622</v>
      </c>
      <c r="O215" s="4">
        <f t="shared" si="4"/>
        <v>1700923.572743363</v>
      </c>
    </row>
    <row r="216" spans="1:15" ht="81" x14ac:dyDescent="0.35">
      <c r="A216" s="22" t="s">
        <v>304</v>
      </c>
      <c r="B216" s="21" t="s">
        <v>305</v>
      </c>
      <c r="C216" s="23" t="s">
        <v>1108</v>
      </c>
      <c r="D216" s="22" t="s">
        <v>1193</v>
      </c>
      <c r="E216" s="22" t="s">
        <v>883</v>
      </c>
      <c r="F216" s="16">
        <v>45555</v>
      </c>
      <c r="G216" s="16">
        <v>45565</v>
      </c>
      <c r="H216" s="22" t="s">
        <v>1117</v>
      </c>
      <c r="I216" s="2">
        <v>217500</v>
      </c>
      <c r="J216" s="3">
        <v>0</v>
      </c>
      <c r="K216" s="19">
        <v>217500</v>
      </c>
      <c r="L216" t="s">
        <v>595</v>
      </c>
      <c r="M216" s="29">
        <f t="shared" si="3"/>
        <v>192477.87610619472</v>
      </c>
      <c r="N216" s="4">
        <f t="shared" si="1"/>
        <v>34646.017699115051</v>
      </c>
      <c r="O216" s="4">
        <f t="shared" si="4"/>
        <v>227123.89380530978</v>
      </c>
    </row>
    <row r="217" spans="1:15" ht="40.5" x14ac:dyDescent="0.35">
      <c r="A217" s="22" t="s">
        <v>306</v>
      </c>
      <c r="B217" s="21" t="s">
        <v>307</v>
      </c>
      <c r="C217" s="23" t="s">
        <v>1080</v>
      </c>
      <c r="D217" s="22" t="s">
        <v>1187</v>
      </c>
      <c r="E217" s="22" t="s">
        <v>884</v>
      </c>
      <c r="F217" s="16">
        <v>45397</v>
      </c>
      <c r="G217" s="16">
        <v>45558</v>
      </c>
      <c r="H217" s="22" t="s">
        <v>1118</v>
      </c>
      <c r="I217" s="2">
        <v>118000</v>
      </c>
      <c r="J217" s="3">
        <v>5000</v>
      </c>
      <c r="K217" s="19">
        <v>113000</v>
      </c>
      <c r="L217" t="s">
        <v>596</v>
      </c>
      <c r="M217" s="29">
        <f t="shared" si="3"/>
        <v>100000.00000000001</v>
      </c>
      <c r="N217" s="4">
        <f t="shared" si="1"/>
        <v>18000.000000000004</v>
      </c>
      <c r="O217" s="4">
        <f t="shared" si="4"/>
        <v>118000.00000000001</v>
      </c>
    </row>
    <row r="218" spans="1:15" ht="40.5" x14ac:dyDescent="0.35">
      <c r="A218" s="22" t="s">
        <v>142</v>
      </c>
      <c r="B218" s="21" t="s">
        <v>143</v>
      </c>
      <c r="C218" s="23" t="s">
        <v>1054</v>
      </c>
      <c r="D218" s="22" t="s">
        <v>1179</v>
      </c>
      <c r="E218" s="22" t="s">
        <v>144</v>
      </c>
      <c r="F218" s="16">
        <v>45499</v>
      </c>
      <c r="G218" s="16">
        <v>45513</v>
      </c>
      <c r="H218" s="22" t="s">
        <v>1090</v>
      </c>
      <c r="I218" s="2">
        <v>19470</v>
      </c>
      <c r="J218" s="3">
        <v>825</v>
      </c>
      <c r="K218" s="19">
        <v>18645</v>
      </c>
      <c r="L218" t="s">
        <v>597</v>
      </c>
      <c r="M218" s="29">
        <f t="shared" si="3"/>
        <v>16500</v>
      </c>
      <c r="N218" s="4">
        <f t="shared" si="1"/>
        <v>2970</v>
      </c>
      <c r="O218" s="4">
        <f t="shared" si="4"/>
        <v>19470</v>
      </c>
    </row>
    <row r="219" spans="1:15" ht="40.5" x14ac:dyDescent="0.35">
      <c r="A219" s="22" t="s">
        <v>142</v>
      </c>
      <c r="B219" s="21" t="s">
        <v>143</v>
      </c>
      <c r="C219" s="23" t="s">
        <v>1054</v>
      </c>
      <c r="D219" s="22" t="s">
        <v>1179</v>
      </c>
      <c r="E219" s="22" t="s">
        <v>145</v>
      </c>
      <c r="F219" s="16">
        <v>45499</v>
      </c>
      <c r="G219" s="16">
        <v>45513</v>
      </c>
      <c r="H219" s="22" t="s">
        <v>1090</v>
      </c>
      <c r="I219" s="2">
        <v>1534.0000000000002</v>
      </c>
      <c r="J219" s="3">
        <v>65.000000000000227</v>
      </c>
      <c r="K219" s="19">
        <v>1469</v>
      </c>
      <c r="L219" t="s">
        <v>598</v>
      </c>
      <c r="M219" s="29">
        <f t="shared" si="3"/>
        <v>1300.0000000000002</v>
      </c>
      <c r="N219" s="4">
        <f t="shared" si="1"/>
        <v>234.00000000000003</v>
      </c>
      <c r="O219" s="4">
        <f t="shared" si="4"/>
        <v>1534.0000000000002</v>
      </c>
    </row>
    <row r="220" spans="1:15" ht="40.5" x14ac:dyDescent="0.35">
      <c r="A220" s="22" t="s">
        <v>142</v>
      </c>
      <c r="B220" s="21" t="s">
        <v>143</v>
      </c>
      <c r="C220" s="23" t="s">
        <v>1054</v>
      </c>
      <c r="D220" s="22" t="s">
        <v>1179</v>
      </c>
      <c r="E220" s="22" t="s">
        <v>885</v>
      </c>
      <c r="F220" s="16">
        <v>45499</v>
      </c>
      <c r="G220" s="16">
        <v>45513</v>
      </c>
      <c r="H220" s="22" t="s">
        <v>1090</v>
      </c>
      <c r="I220" s="2">
        <v>4602</v>
      </c>
      <c r="J220" s="3">
        <v>195</v>
      </c>
      <c r="K220" s="19">
        <v>4407</v>
      </c>
      <c r="L220" t="s">
        <v>599</v>
      </c>
      <c r="M220" s="29">
        <f t="shared" si="3"/>
        <v>3900.0000000000005</v>
      </c>
      <c r="N220" s="4">
        <f t="shared" si="1"/>
        <v>702</v>
      </c>
      <c r="O220" s="4">
        <f t="shared" si="4"/>
        <v>4602</v>
      </c>
    </row>
    <row r="221" spans="1:15" ht="40.5" x14ac:dyDescent="0.35">
      <c r="A221" s="22" t="s">
        <v>142</v>
      </c>
      <c r="B221" s="21" t="s">
        <v>143</v>
      </c>
      <c r="C221" s="23" t="s">
        <v>1054</v>
      </c>
      <c r="D221" s="22" t="s">
        <v>1179</v>
      </c>
      <c r="E221" s="22" t="s">
        <v>886</v>
      </c>
      <c r="F221" s="16">
        <v>45499</v>
      </c>
      <c r="G221" s="16">
        <v>45513</v>
      </c>
      <c r="H221" s="22" t="s">
        <v>1090</v>
      </c>
      <c r="I221" s="2">
        <v>26786.000000000004</v>
      </c>
      <c r="J221" s="3">
        <v>1135.0000000000036</v>
      </c>
      <c r="K221" s="19">
        <v>25651</v>
      </c>
      <c r="L221" t="s">
        <v>600</v>
      </c>
      <c r="M221" s="29">
        <f t="shared" si="3"/>
        <v>22700.000000000004</v>
      </c>
      <c r="N221" s="4">
        <f t="shared" si="1"/>
        <v>4086.0000000000005</v>
      </c>
      <c r="O221" s="4">
        <f t="shared" si="4"/>
        <v>26786.000000000004</v>
      </c>
    </row>
    <row r="222" spans="1:15" ht="40.5" x14ac:dyDescent="0.35">
      <c r="A222" s="22" t="s">
        <v>142</v>
      </c>
      <c r="B222" s="21" t="s">
        <v>143</v>
      </c>
      <c r="C222" s="23" t="s">
        <v>1054</v>
      </c>
      <c r="D222" s="22" t="s">
        <v>1179</v>
      </c>
      <c r="E222" s="22" t="s">
        <v>887</v>
      </c>
      <c r="F222" s="16">
        <v>45499</v>
      </c>
      <c r="G222" s="16">
        <v>45513</v>
      </c>
      <c r="H222" s="22" t="s">
        <v>1090</v>
      </c>
      <c r="I222" s="2">
        <v>17051.000000000004</v>
      </c>
      <c r="J222" s="3">
        <v>722.50000000000364</v>
      </c>
      <c r="K222" s="19">
        <v>16328.5</v>
      </c>
      <c r="L222" t="s">
        <v>601</v>
      </c>
      <c r="M222" s="29">
        <f t="shared" si="3"/>
        <v>14450.000000000002</v>
      </c>
      <c r="N222" s="4">
        <f t="shared" si="1"/>
        <v>2601.0000000000005</v>
      </c>
      <c r="O222" s="4">
        <f t="shared" si="4"/>
        <v>17051.000000000004</v>
      </c>
    </row>
    <row r="223" spans="1:15" ht="40.5" x14ac:dyDescent="0.35">
      <c r="A223" s="22" t="s">
        <v>308</v>
      </c>
      <c r="B223" s="21" t="s">
        <v>309</v>
      </c>
      <c r="C223" s="23" t="s">
        <v>70</v>
      </c>
      <c r="D223" s="22" t="s">
        <v>1083</v>
      </c>
      <c r="E223" s="22" t="s">
        <v>888</v>
      </c>
      <c r="F223" s="16">
        <v>73160</v>
      </c>
      <c r="G223" s="16">
        <v>45562</v>
      </c>
      <c r="H223" s="22" t="s">
        <v>1001</v>
      </c>
      <c r="I223" s="2">
        <v>73160</v>
      </c>
      <c r="J223" s="3">
        <v>17360</v>
      </c>
      <c r="K223" s="19">
        <v>55800</v>
      </c>
      <c r="L223" t="s">
        <v>602</v>
      </c>
      <c r="M223" s="29">
        <f>+K223/(1+0.18-0.1-0.18)</f>
        <v>62000.000000000007</v>
      </c>
      <c r="N223" s="4">
        <f t="shared" si="1"/>
        <v>11160</v>
      </c>
      <c r="O223" s="4">
        <f t="shared" si="4"/>
        <v>73160</v>
      </c>
    </row>
    <row r="224" spans="1:15" ht="81" x14ac:dyDescent="0.35">
      <c r="A224" s="22" t="s">
        <v>146</v>
      </c>
      <c r="B224" s="21" t="s">
        <v>147</v>
      </c>
      <c r="C224" s="23" t="s">
        <v>1120</v>
      </c>
      <c r="D224" s="22" t="s">
        <v>1196</v>
      </c>
      <c r="E224" s="22" t="s">
        <v>889</v>
      </c>
      <c r="F224" s="16">
        <v>45562</v>
      </c>
      <c r="G224" s="16">
        <v>45562</v>
      </c>
      <c r="H224" s="22" t="s">
        <v>1119</v>
      </c>
      <c r="I224" s="2">
        <v>612000</v>
      </c>
      <c r="J224" s="3">
        <v>0</v>
      </c>
      <c r="K224" s="19">
        <v>612000</v>
      </c>
      <c r="L224" t="s">
        <v>603</v>
      </c>
      <c r="M224" s="29">
        <f t="shared" si="3"/>
        <v>541592.92035398236</v>
      </c>
      <c r="N224" s="4">
        <f t="shared" si="1"/>
        <v>97486.725663716818</v>
      </c>
      <c r="O224" s="4">
        <f t="shared" si="4"/>
        <v>639079.64601769915</v>
      </c>
    </row>
    <row r="225" spans="1:15" ht="21" x14ac:dyDescent="0.35">
      <c r="A225" s="22" t="s">
        <v>148</v>
      </c>
      <c r="B225" s="21" t="s">
        <v>149</v>
      </c>
      <c r="C225" s="23" t="s">
        <v>70</v>
      </c>
      <c r="D225" s="22" t="s">
        <v>1083</v>
      </c>
      <c r="E225" s="22" t="s">
        <v>150</v>
      </c>
      <c r="F225" s="16">
        <v>45216</v>
      </c>
      <c r="G225" s="16">
        <v>45216</v>
      </c>
      <c r="H225" s="22" t="s">
        <v>1083</v>
      </c>
      <c r="I225" s="2">
        <v>33000</v>
      </c>
      <c r="J225" s="3">
        <v>3300</v>
      </c>
      <c r="K225" s="19">
        <v>29700</v>
      </c>
      <c r="L225" t="s">
        <v>604</v>
      </c>
      <c r="M225" s="29">
        <f>+K225/(1+0.18-0.1-0.18)</f>
        <v>33000</v>
      </c>
      <c r="N225" s="4">
        <f t="shared" si="1"/>
        <v>5940</v>
      </c>
      <c r="O225" s="4">
        <f t="shared" si="4"/>
        <v>38940</v>
      </c>
    </row>
    <row r="226" spans="1:15" ht="21" x14ac:dyDescent="0.35">
      <c r="A226" s="22" t="s">
        <v>148</v>
      </c>
      <c r="B226" s="21" t="s">
        <v>149</v>
      </c>
      <c r="C226" s="23" t="s">
        <v>70</v>
      </c>
      <c r="D226" s="22" t="s">
        <v>1083</v>
      </c>
      <c r="E226" s="22" t="s">
        <v>151</v>
      </c>
      <c r="F226" s="16">
        <v>45216</v>
      </c>
      <c r="G226" s="16">
        <v>45216</v>
      </c>
      <c r="H226" s="22" t="s">
        <v>1083</v>
      </c>
      <c r="I226" s="2">
        <v>25000.000000000004</v>
      </c>
      <c r="J226" s="3">
        <v>2500.0000000000036</v>
      </c>
      <c r="K226" s="19">
        <v>22500</v>
      </c>
      <c r="L226" t="s">
        <v>605</v>
      </c>
      <c r="M226" s="29">
        <f>+K226/(1+0.18-0.1-0.18)</f>
        <v>25000.000000000004</v>
      </c>
      <c r="N226" s="4">
        <f t="shared" si="1"/>
        <v>4500.0000000000009</v>
      </c>
      <c r="O226" s="4">
        <f t="shared" si="4"/>
        <v>29500.000000000004</v>
      </c>
    </row>
    <row r="227" spans="1:15" ht="81" x14ac:dyDescent="0.35">
      <c r="A227" s="22" t="s">
        <v>152</v>
      </c>
      <c r="B227" s="21" t="s">
        <v>153</v>
      </c>
      <c r="C227" s="23" t="s">
        <v>1121</v>
      </c>
      <c r="D227" s="22" t="s">
        <v>1044</v>
      </c>
      <c r="E227" s="22" t="s">
        <v>154</v>
      </c>
      <c r="F227" s="16">
        <v>45393</v>
      </c>
      <c r="G227" s="16">
        <v>45427</v>
      </c>
      <c r="H227" s="22" t="s">
        <v>1122</v>
      </c>
      <c r="I227" s="2">
        <v>17593.8</v>
      </c>
      <c r="J227" s="3">
        <v>16788.66</v>
      </c>
      <c r="K227" s="19">
        <v>805.14</v>
      </c>
      <c r="L227" t="s">
        <v>606</v>
      </c>
      <c r="M227" s="29">
        <f t="shared" si="3"/>
        <v>712.51327433628319</v>
      </c>
      <c r="N227" s="4">
        <f t="shared" si="1"/>
        <v>128.25238938053096</v>
      </c>
      <c r="O227" s="4">
        <f t="shared" si="4"/>
        <v>840.76566371681417</v>
      </c>
    </row>
    <row r="228" spans="1:15" ht="40.5" x14ac:dyDescent="0.35">
      <c r="A228" s="22" t="s">
        <v>310</v>
      </c>
      <c r="B228" s="21" t="s">
        <v>311</v>
      </c>
      <c r="C228" s="23" t="s">
        <v>1124</v>
      </c>
      <c r="D228" s="22" t="s">
        <v>1197</v>
      </c>
      <c r="E228" s="22" t="s">
        <v>890</v>
      </c>
      <c r="F228" s="16">
        <v>45530</v>
      </c>
      <c r="G228" s="16">
        <v>45558</v>
      </c>
      <c r="H228" s="22" t="s">
        <v>1123</v>
      </c>
      <c r="I228" s="2">
        <v>43188</v>
      </c>
      <c r="J228" s="3">
        <v>0</v>
      </c>
      <c r="K228" s="19">
        <v>43188</v>
      </c>
      <c r="L228" t="s">
        <v>607</v>
      </c>
      <c r="M228" s="29">
        <f t="shared" si="3"/>
        <v>38219.469026548679</v>
      </c>
      <c r="N228" s="4">
        <f t="shared" si="1"/>
        <v>6879.5044247787619</v>
      </c>
      <c r="O228" s="4">
        <f t="shared" si="4"/>
        <v>45098.973451327438</v>
      </c>
    </row>
    <row r="229" spans="1:15" ht="60.75" x14ac:dyDescent="0.35">
      <c r="A229" s="22" t="s">
        <v>155</v>
      </c>
      <c r="B229" s="21" t="s">
        <v>156</v>
      </c>
      <c r="C229" s="23" t="s">
        <v>1108</v>
      </c>
      <c r="D229" s="22" t="s">
        <v>1193</v>
      </c>
      <c r="E229" s="22" t="s">
        <v>114</v>
      </c>
      <c r="F229" s="16">
        <v>45492</v>
      </c>
      <c r="G229" s="16">
        <v>45492</v>
      </c>
      <c r="H229" s="22" t="s">
        <v>1125</v>
      </c>
      <c r="I229" s="2">
        <v>278800.01</v>
      </c>
      <c r="J229" s="3">
        <v>13940</v>
      </c>
      <c r="K229" s="19">
        <v>264860.01</v>
      </c>
      <c r="L229" t="s">
        <v>608</v>
      </c>
      <c r="M229" s="29">
        <f t="shared" si="3"/>
        <v>234389.38938053101</v>
      </c>
      <c r="N229" s="4">
        <f t="shared" si="1"/>
        <v>42190.090088495577</v>
      </c>
      <c r="O229" s="4">
        <f t="shared" si="4"/>
        <v>276579.47946902656</v>
      </c>
    </row>
    <row r="230" spans="1:15" ht="40.5" x14ac:dyDescent="0.35">
      <c r="A230" s="22" t="s">
        <v>312</v>
      </c>
      <c r="B230" s="21" t="s">
        <v>313</v>
      </c>
      <c r="C230" s="23" t="s">
        <v>1103</v>
      </c>
      <c r="D230" s="22" t="s">
        <v>1189</v>
      </c>
      <c r="E230" s="22" t="s">
        <v>891</v>
      </c>
      <c r="F230" s="16">
        <v>45554</v>
      </c>
      <c r="G230" s="16">
        <v>45561</v>
      </c>
      <c r="H230" s="22" t="s">
        <v>1126</v>
      </c>
      <c r="I230" s="2">
        <v>3000000</v>
      </c>
      <c r="J230" s="3">
        <v>150000</v>
      </c>
      <c r="K230" s="19">
        <v>2850000</v>
      </c>
      <c r="L230" t="s">
        <v>609</v>
      </c>
      <c r="M230" s="29">
        <f t="shared" si="3"/>
        <v>2522123.8938053101</v>
      </c>
      <c r="N230" s="4">
        <f t="shared" si="1"/>
        <v>453982.3008849558</v>
      </c>
      <c r="O230" s="4">
        <f t="shared" si="4"/>
        <v>2976106.1946902657</v>
      </c>
    </row>
    <row r="231" spans="1:15" ht="101.25" x14ac:dyDescent="0.35">
      <c r="A231" s="22" t="s">
        <v>314</v>
      </c>
      <c r="B231" s="21" t="s">
        <v>315</v>
      </c>
      <c r="C231" s="23" t="s">
        <v>1127</v>
      </c>
      <c r="D231" s="22" t="s">
        <v>1198</v>
      </c>
      <c r="E231" s="22" t="s">
        <v>892</v>
      </c>
      <c r="F231" s="16">
        <v>45496</v>
      </c>
      <c r="G231" s="16">
        <v>45553</v>
      </c>
      <c r="H231" s="22" t="s">
        <v>1128</v>
      </c>
      <c r="I231" s="2">
        <v>1156400</v>
      </c>
      <c r="J231" s="3">
        <v>49000</v>
      </c>
      <c r="K231" s="19">
        <v>1107400</v>
      </c>
      <c r="L231" t="s">
        <v>610</v>
      </c>
      <c r="M231" s="29">
        <f t="shared" si="3"/>
        <v>980000.00000000012</v>
      </c>
      <c r="N231" s="4">
        <f t="shared" ref="N231" si="6">+M231*0.18</f>
        <v>176400</v>
      </c>
      <c r="O231" s="4">
        <f t="shared" si="4"/>
        <v>1156400</v>
      </c>
    </row>
    <row r="232" spans="1:15" ht="40.5" x14ac:dyDescent="0.35">
      <c r="A232" s="22" t="s">
        <v>157</v>
      </c>
      <c r="B232" s="21" t="s">
        <v>158</v>
      </c>
      <c r="C232" s="23" t="s">
        <v>15</v>
      </c>
      <c r="D232" s="22" t="s">
        <v>1165</v>
      </c>
      <c r="E232" s="22" t="s">
        <v>159</v>
      </c>
      <c r="F232" s="16">
        <v>45117</v>
      </c>
      <c r="G232" s="16">
        <v>45225</v>
      </c>
      <c r="H232" s="22" t="s">
        <v>1048</v>
      </c>
      <c r="I232" s="5">
        <v>31050</v>
      </c>
      <c r="J232" s="3">
        <v>30918.85</v>
      </c>
      <c r="K232" s="19">
        <v>131.15</v>
      </c>
      <c r="L232" t="s">
        <v>611</v>
      </c>
    </row>
    <row r="233" spans="1:15" ht="40.5" x14ac:dyDescent="0.35">
      <c r="A233" s="22" t="s">
        <v>157</v>
      </c>
      <c r="B233" s="21" t="s">
        <v>158</v>
      </c>
      <c r="C233" s="23" t="s">
        <v>15</v>
      </c>
      <c r="D233" s="22" t="s">
        <v>1165</v>
      </c>
      <c r="E233" s="22" t="s">
        <v>160</v>
      </c>
      <c r="F233" s="16">
        <v>45355</v>
      </c>
      <c r="G233" s="16">
        <v>45412</v>
      </c>
      <c r="H233" s="22" t="s">
        <v>1048</v>
      </c>
      <c r="I233" s="5">
        <v>1620</v>
      </c>
      <c r="J233" s="3">
        <v>0</v>
      </c>
      <c r="K233" s="19">
        <v>1620</v>
      </c>
      <c r="L233" t="s">
        <v>612</v>
      </c>
    </row>
    <row r="234" spans="1:15" ht="40.5" x14ac:dyDescent="0.35">
      <c r="A234" s="22" t="s">
        <v>157</v>
      </c>
      <c r="B234" s="21" t="s">
        <v>158</v>
      </c>
      <c r="C234" s="23" t="s">
        <v>15</v>
      </c>
      <c r="D234" s="22" t="s">
        <v>1165</v>
      </c>
      <c r="E234" s="22" t="s">
        <v>161</v>
      </c>
      <c r="F234" s="16">
        <v>45362</v>
      </c>
      <c r="G234" s="16">
        <v>45412</v>
      </c>
      <c r="H234" s="22" t="s">
        <v>1048</v>
      </c>
      <c r="I234" s="5">
        <v>780</v>
      </c>
      <c r="J234" s="3">
        <v>39</v>
      </c>
      <c r="K234" s="19">
        <v>741</v>
      </c>
      <c r="L234" t="s">
        <v>613</v>
      </c>
      <c r="M234" s="4">
        <f>+K234/(1-0.05)</f>
        <v>780</v>
      </c>
    </row>
    <row r="235" spans="1:15" ht="40.5" x14ac:dyDescent="0.35">
      <c r="A235" s="22" t="s">
        <v>157</v>
      </c>
      <c r="B235" s="21" t="s">
        <v>158</v>
      </c>
      <c r="C235" s="23" t="s">
        <v>15</v>
      </c>
      <c r="D235" s="22" t="s">
        <v>1165</v>
      </c>
      <c r="E235" s="22" t="s">
        <v>893</v>
      </c>
      <c r="F235" s="16">
        <v>45456</v>
      </c>
      <c r="G235" s="16">
        <v>45552</v>
      </c>
      <c r="H235" s="22" t="s">
        <v>1048</v>
      </c>
      <c r="I235" s="2">
        <v>2700</v>
      </c>
      <c r="J235" s="3">
        <v>135</v>
      </c>
      <c r="K235" s="19">
        <v>2565</v>
      </c>
      <c r="L235" t="s">
        <v>614</v>
      </c>
      <c r="M235" s="4">
        <f t="shared" ref="M235:M247" si="7">+K235/(1-0.05)</f>
        <v>2700</v>
      </c>
    </row>
    <row r="236" spans="1:15" ht="40.5" x14ac:dyDescent="0.35">
      <c r="A236" s="22" t="s">
        <v>157</v>
      </c>
      <c r="B236" s="21" t="s">
        <v>158</v>
      </c>
      <c r="C236" s="23" t="s">
        <v>15</v>
      </c>
      <c r="D236" s="22" t="s">
        <v>1165</v>
      </c>
      <c r="E236" s="22" t="s">
        <v>894</v>
      </c>
      <c r="F236" s="16">
        <v>45456</v>
      </c>
      <c r="G236" s="16">
        <v>45552</v>
      </c>
      <c r="H236" s="22" t="s">
        <v>1048</v>
      </c>
      <c r="I236" s="2">
        <v>1380</v>
      </c>
      <c r="J236" s="3">
        <v>69</v>
      </c>
      <c r="K236" s="19">
        <v>1311</v>
      </c>
      <c r="L236" t="s">
        <v>615</v>
      </c>
      <c r="M236" s="4">
        <f t="shared" si="7"/>
        <v>1380</v>
      </c>
    </row>
    <row r="237" spans="1:15" ht="40.5" x14ac:dyDescent="0.35">
      <c r="A237" s="22" t="s">
        <v>157</v>
      </c>
      <c r="B237" s="21" t="s">
        <v>158</v>
      </c>
      <c r="C237" s="23" t="s">
        <v>15</v>
      </c>
      <c r="D237" s="22" t="s">
        <v>1165</v>
      </c>
      <c r="E237" s="22" t="s">
        <v>895</v>
      </c>
      <c r="F237" s="16">
        <v>45456</v>
      </c>
      <c r="G237" s="16">
        <v>45552</v>
      </c>
      <c r="H237" s="22" t="s">
        <v>1048</v>
      </c>
      <c r="I237" s="2">
        <v>3420</v>
      </c>
      <c r="J237" s="3">
        <v>171</v>
      </c>
      <c r="K237" s="19">
        <v>3249</v>
      </c>
      <c r="L237" t="s">
        <v>616</v>
      </c>
      <c r="M237" s="4">
        <f t="shared" si="7"/>
        <v>3420</v>
      </c>
    </row>
    <row r="238" spans="1:15" ht="40.5" x14ac:dyDescent="0.35">
      <c r="A238" s="22" t="s">
        <v>157</v>
      </c>
      <c r="B238" s="21" t="s">
        <v>158</v>
      </c>
      <c r="C238" s="23" t="s">
        <v>15</v>
      </c>
      <c r="D238" s="22" t="s">
        <v>1165</v>
      </c>
      <c r="E238" s="22" t="s">
        <v>896</v>
      </c>
      <c r="F238" s="16">
        <v>45456</v>
      </c>
      <c r="G238" s="16">
        <v>45552</v>
      </c>
      <c r="H238" s="22" t="s">
        <v>1048</v>
      </c>
      <c r="I238" s="2">
        <v>1560</v>
      </c>
      <c r="J238" s="3">
        <v>78</v>
      </c>
      <c r="K238" s="19">
        <v>1482</v>
      </c>
      <c r="L238" t="s">
        <v>617</v>
      </c>
      <c r="M238" s="4">
        <f t="shared" si="7"/>
        <v>1560</v>
      </c>
    </row>
    <row r="239" spans="1:15" ht="40.5" x14ac:dyDescent="0.35">
      <c r="A239" s="22" t="s">
        <v>157</v>
      </c>
      <c r="B239" s="21" t="s">
        <v>158</v>
      </c>
      <c r="C239" s="23" t="s">
        <v>15</v>
      </c>
      <c r="D239" s="22" t="s">
        <v>1165</v>
      </c>
      <c r="E239" s="22" t="s">
        <v>897</v>
      </c>
      <c r="F239" s="16">
        <v>45456</v>
      </c>
      <c r="G239" s="16">
        <v>45552</v>
      </c>
      <c r="H239" s="22" t="s">
        <v>1048</v>
      </c>
      <c r="I239" s="2">
        <v>1140</v>
      </c>
      <c r="J239" s="3">
        <v>57</v>
      </c>
      <c r="K239" s="19">
        <v>1083</v>
      </c>
      <c r="L239" t="s">
        <v>618</v>
      </c>
      <c r="M239" s="4">
        <f t="shared" si="7"/>
        <v>1140</v>
      </c>
    </row>
    <row r="240" spans="1:15" ht="40.5" x14ac:dyDescent="0.35">
      <c r="A240" s="22" t="s">
        <v>157</v>
      </c>
      <c r="B240" s="21" t="s">
        <v>158</v>
      </c>
      <c r="C240" s="23" t="s">
        <v>15</v>
      </c>
      <c r="D240" s="22" t="s">
        <v>1165</v>
      </c>
      <c r="E240" s="22" t="s">
        <v>898</v>
      </c>
      <c r="F240" s="16">
        <v>45456</v>
      </c>
      <c r="G240" s="16">
        <v>45552</v>
      </c>
      <c r="H240" s="22" t="s">
        <v>1048</v>
      </c>
      <c r="I240" s="2">
        <v>2880</v>
      </c>
      <c r="J240" s="3">
        <v>144</v>
      </c>
      <c r="K240" s="19">
        <v>2736</v>
      </c>
      <c r="L240" t="s">
        <v>619</v>
      </c>
      <c r="M240" s="4">
        <f t="shared" si="7"/>
        <v>2880</v>
      </c>
    </row>
    <row r="241" spans="1:15" ht="40.5" x14ac:dyDescent="0.35">
      <c r="A241" s="22" t="s">
        <v>157</v>
      </c>
      <c r="B241" s="21" t="s">
        <v>158</v>
      </c>
      <c r="C241" s="23" t="s">
        <v>15</v>
      </c>
      <c r="D241" s="22" t="s">
        <v>1165</v>
      </c>
      <c r="E241" s="22" t="s">
        <v>899</v>
      </c>
      <c r="F241" s="16">
        <v>45456</v>
      </c>
      <c r="G241" s="16">
        <v>45552</v>
      </c>
      <c r="H241" s="22" t="s">
        <v>1048</v>
      </c>
      <c r="I241" s="2">
        <v>3240</v>
      </c>
      <c r="J241" s="3">
        <v>162</v>
      </c>
      <c r="K241" s="19">
        <v>3078</v>
      </c>
      <c r="L241" t="s">
        <v>620</v>
      </c>
      <c r="M241" s="4">
        <f t="shared" si="7"/>
        <v>3240</v>
      </c>
    </row>
    <row r="242" spans="1:15" ht="40.5" x14ac:dyDescent="0.35">
      <c r="A242" s="22" t="s">
        <v>157</v>
      </c>
      <c r="B242" s="21" t="s">
        <v>158</v>
      </c>
      <c r="C242" s="23" t="s">
        <v>15</v>
      </c>
      <c r="D242" s="22" t="s">
        <v>1165</v>
      </c>
      <c r="E242" s="22" t="s">
        <v>900</v>
      </c>
      <c r="F242" s="16">
        <v>45456</v>
      </c>
      <c r="G242" s="16">
        <v>45552</v>
      </c>
      <c r="H242" s="22" t="s">
        <v>1048</v>
      </c>
      <c r="I242" s="2">
        <v>2220</v>
      </c>
      <c r="J242" s="3">
        <v>111</v>
      </c>
      <c r="K242" s="19">
        <v>2109</v>
      </c>
      <c r="L242" t="s">
        <v>621</v>
      </c>
      <c r="M242" s="4">
        <f t="shared" si="7"/>
        <v>2220</v>
      </c>
    </row>
    <row r="243" spans="1:15" ht="40.5" x14ac:dyDescent="0.35">
      <c r="A243" s="22" t="s">
        <v>157</v>
      </c>
      <c r="B243" s="21" t="s">
        <v>158</v>
      </c>
      <c r="C243" s="23" t="s">
        <v>15</v>
      </c>
      <c r="D243" s="22" t="s">
        <v>1165</v>
      </c>
      <c r="E243" s="22" t="s">
        <v>901</v>
      </c>
      <c r="F243" s="16">
        <v>45456</v>
      </c>
      <c r="G243" s="16">
        <v>45552</v>
      </c>
      <c r="H243" s="22" t="s">
        <v>1048</v>
      </c>
      <c r="I243" s="2">
        <v>1980</v>
      </c>
      <c r="J243" s="3">
        <v>99</v>
      </c>
      <c r="K243" s="19">
        <v>1881</v>
      </c>
      <c r="L243" t="s">
        <v>622</v>
      </c>
      <c r="M243" s="4">
        <f t="shared" si="7"/>
        <v>1980</v>
      </c>
    </row>
    <row r="244" spans="1:15" ht="40.5" x14ac:dyDescent="0.35">
      <c r="A244" s="22" t="s">
        <v>157</v>
      </c>
      <c r="B244" s="21" t="s">
        <v>158</v>
      </c>
      <c r="C244" s="23" t="s">
        <v>15</v>
      </c>
      <c r="D244" s="22" t="s">
        <v>1165</v>
      </c>
      <c r="E244" s="22" t="s">
        <v>902</v>
      </c>
      <c r="F244" s="16">
        <v>45456</v>
      </c>
      <c r="G244" s="16">
        <v>45552</v>
      </c>
      <c r="H244" s="22" t="s">
        <v>1048</v>
      </c>
      <c r="I244" s="2">
        <v>2700</v>
      </c>
      <c r="J244" s="3">
        <v>135</v>
      </c>
      <c r="K244" s="19">
        <v>2565</v>
      </c>
      <c r="L244" t="s">
        <v>623</v>
      </c>
      <c r="M244" s="4">
        <f t="shared" si="7"/>
        <v>2700</v>
      </c>
    </row>
    <row r="245" spans="1:15" ht="40.5" x14ac:dyDescent="0.35">
      <c r="A245" s="22" t="s">
        <v>157</v>
      </c>
      <c r="B245" s="21" t="s">
        <v>158</v>
      </c>
      <c r="C245" s="23" t="s">
        <v>15</v>
      </c>
      <c r="D245" s="22" t="s">
        <v>1165</v>
      </c>
      <c r="E245" s="22" t="s">
        <v>903</v>
      </c>
      <c r="F245" s="16">
        <v>45456</v>
      </c>
      <c r="G245" s="16">
        <v>45552</v>
      </c>
      <c r="H245" s="22" t="s">
        <v>1048</v>
      </c>
      <c r="I245" s="2">
        <v>1860</v>
      </c>
      <c r="J245" s="3">
        <v>93</v>
      </c>
      <c r="K245" s="19">
        <v>1767</v>
      </c>
      <c r="L245" t="s">
        <v>624</v>
      </c>
      <c r="M245" s="4">
        <f t="shared" si="7"/>
        <v>1860</v>
      </c>
    </row>
    <row r="246" spans="1:15" ht="40.5" x14ac:dyDescent="0.35">
      <c r="A246" s="22" t="s">
        <v>157</v>
      </c>
      <c r="B246" s="21" t="s">
        <v>158</v>
      </c>
      <c r="C246" s="23" t="s">
        <v>15</v>
      </c>
      <c r="D246" s="22" t="s">
        <v>1165</v>
      </c>
      <c r="E246" s="22" t="s">
        <v>904</v>
      </c>
      <c r="F246" s="16">
        <v>45456</v>
      </c>
      <c r="G246" s="16">
        <v>45552</v>
      </c>
      <c r="H246" s="22" t="s">
        <v>1048</v>
      </c>
      <c r="I246" s="2">
        <v>3660</v>
      </c>
      <c r="J246" s="3">
        <v>183</v>
      </c>
      <c r="K246" s="19">
        <v>3477</v>
      </c>
      <c r="L246" t="s">
        <v>625</v>
      </c>
      <c r="M246" s="4">
        <f t="shared" si="7"/>
        <v>3660</v>
      </c>
    </row>
    <row r="247" spans="1:15" ht="40.5" x14ac:dyDescent="0.35">
      <c r="A247" s="22" t="s">
        <v>157</v>
      </c>
      <c r="B247" s="21" t="s">
        <v>158</v>
      </c>
      <c r="C247" s="23" t="s">
        <v>15</v>
      </c>
      <c r="D247" s="22" t="s">
        <v>1165</v>
      </c>
      <c r="E247" s="22" t="s">
        <v>905</v>
      </c>
      <c r="F247" s="16">
        <v>45456</v>
      </c>
      <c r="G247" s="16">
        <v>45552</v>
      </c>
      <c r="H247" s="22" t="s">
        <v>1048</v>
      </c>
      <c r="I247" s="2">
        <v>2100</v>
      </c>
      <c r="J247" s="3">
        <v>105</v>
      </c>
      <c r="K247" s="19">
        <v>1995</v>
      </c>
      <c r="L247" t="s">
        <v>626</v>
      </c>
      <c r="M247" s="4">
        <f t="shared" si="7"/>
        <v>2100</v>
      </c>
    </row>
    <row r="248" spans="1:15" ht="101.25" x14ac:dyDescent="0.35">
      <c r="A248" s="22" t="s">
        <v>316</v>
      </c>
      <c r="B248" s="21" t="s">
        <v>317</v>
      </c>
      <c r="C248" s="23" t="s">
        <v>1127</v>
      </c>
      <c r="D248" s="22" t="s">
        <v>1198</v>
      </c>
      <c r="E248" s="22" t="s">
        <v>906</v>
      </c>
      <c r="F248" s="16">
        <v>45496</v>
      </c>
      <c r="G248" s="16">
        <v>45553</v>
      </c>
      <c r="H248" s="22" t="s">
        <v>1128</v>
      </c>
      <c r="I248" s="2">
        <v>1156400</v>
      </c>
      <c r="J248" s="3">
        <v>1106397.5</v>
      </c>
      <c r="K248" s="19">
        <v>50002.5</v>
      </c>
      <c r="L248" t="s">
        <v>627</v>
      </c>
      <c r="M248" s="29">
        <f t="shared" ref="M248:M254" si="8">+K248/(1+0.18-0.05)</f>
        <v>44250.000000000007</v>
      </c>
      <c r="N248" s="4">
        <f t="shared" ref="N248:N254" si="9">+M248*0.18</f>
        <v>7965.0000000000009</v>
      </c>
      <c r="O248" s="4">
        <f t="shared" ref="O248:O254" si="10">SUBTOTAL(9,M248:N248)</f>
        <v>52215.000000000007</v>
      </c>
    </row>
    <row r="249" spans="1:15" ht="40.5" x14ac:dyDescent="0.35">
      <c r="A249" s="22" t="s">
        <v>318</v>
      </c>
      <c r="B249" s="21" t="s">
        <v>319</v>
      </c>
      <c r="C249" s="23" t="s">
        <v>1130</v>
      </c>
      <c r="D249" s="22" t="s">
        <v>1199</v>
      </c>
      <c r="E249" s="22" t="s">
        <v>907</v>
      </c>
      <c r="F249" s="16">
        <v>45551</v>
      </c>
      <c r="G249" s="16">
        <v>45560</v>
      </c>
      <c r="H249" s="22" t="s">
        <v>1129</v>
      </c>
      <c r="I249" s="2">
        <v>122720</v>
      </c>
      <c r="J249" s="3">
        <v>5200</v>
      </c>
      <c r="K249" s="19">
        <v>117520</v>
      </c>
      <c r="L249" t="s">
        <v>628</v>
      </c>
      <c r="M249" s="29">
        <f t="shared" si="8"/>
        <v>104000.00000000001</v>
      </c>
      <c r="N249" s="4">
        <f t="shared" si="9"/>
        <v>18720.000000000004</v>
      </c>
      <c r="O249" s="4">
        <f t="shared" si="10"/>
        <v>122720.00000000001</v>
      </c>
    </row>
    <row r="250" spans="1:15" ht="60.75" x14ac:dyDescent="0.35">
      <c r="A250" s="22" t="s">
        <v>320</v>
      </c>
      <c r="B250" s="21" t="s">
        <v>321</v>
      </c>
      <c r="C250" s="23" t="s">
        <v>1060</v>
      </c>
      <c r="D250" s="22" t="s">
        <v>1181</v>
      </c>
      <c r="E250" s="22" t="s">
        <v>908</v>
      </c>
      <c r="F250" s="16">
        <v>45506</v>
      </c>
      <c r="G250" s="16">
        <v>45565</v>
      </c>
      <c r="H250" s="22" t="s">
        <v>1091</v>
      </c>
      <c r="I250" s="2">
        <v>7799.99</v>
      </c>
      <c r="J250" s="3">
        <v>0</v>
      </c>
      <c r="K250" s="19">
        <v>7799.99</v>
      </c>
      <c r="L250" t="s">
        <v>629</v>
      </c>
      <c r="M250" s="29">
        <f t="shared" si="8"/>
        <v>6902.6460176991159</v>
      </c>
      <c r="N250" s="4">
        <f t="shared" si="9"/>
        <v>1242.4762831858409</v>
      </c>
      <c r="O250" s="4">
        <f t="shared" si="10"/>
        <v>8145.1223008849565</v>
      </c>
    </row>
    <row r="251" spans="1:15" ht="60.75" x14ac:dyDescent="0.35">
      <c r="A251" s="22" t="s">
        <v>320</v>
      </c>
      <c r="B251" s="21" t="s">
        <v>321</v>
      </c>
      <c r="C251" s="23" t="s">
        <v>1060</v>
      </c>
      <c r="D251" s="22" t="s">
        <v>1181</v>
      </c>
      <c r="E251" s="22" t="s">
        <v>909</v>
      </c>
      <c r="F251" s="16">
        <v>45506</v>
      </c>
      <c r="G251" s="16">
        <v>45565</v>
      </c>
      <c r="H251" s="22" t="s">
        <v>1091</v>
      </c>
      <c r="I251" s="2">
        <v>43199.47</v>
      </c>
      <c r="J251" s="3">
        <v>0</v>
      </c>
      <c r="K251" s="19">
        <v>43199.47</v>
      </c>
      <c r="L251" t="s">
        <v>630</v>
      </c>
      <c r="M251" s="29">
        <f t="shared" si="8"/>
        <v>38229.619469026555</v>
      </c>
      <c r="N251" s="4">
        <f t="shared" si="9"/>
        <v>6881.3315044247793</v>
      </c>
      <c r="O251" s="4">
        <f t="shared" si="10"/>
        <v>45110.950973451334</v>
      </c>
    </row>
    <row r="252" spans="1:15" ht="60.75" x14ac:dyDescent="0.35">
      <c r="A252" s="22" t="s">
        <v>322</v>
      </c>
      <c r="B252" s="21" t="s">
        <v>323</v>
      </c>
      <c r="C252" s="23" t="s">
        <v>15</v>
      </c>
      <c r="D252" s="22" t="s">
        <v>1165</v>
      </c>
      <c r="E252" s="22" t="s">
        <v>910</v>
      </c>
      <c r="F252" s="16">
        <v>45534</v>
      </c>
      <c r="G252" s="16">
        <v>45554</v>
      </c>
      <c r="H252" s="22" t="s">
        <v>1092</v>
      </c>
      <c r="I252" s="2">
        <v>34815</v>
      </c>
      <c r="J252" s="3">
        <v>1740.75</v>
      </c>
      <c r="K252" s="19">
        <v>33074.25</v>
      </c>
      <c r="L252" t="s">
        <v>631</v>
      </c>
      <c r="M252" s="29">
        <f>+K252/(1-0.05)</f>
        <v>34815</v>
      </c>
      <c r="N252" s="4">
        <f t="shared" si="9"/>
        <v>6266.7</v>
      </c>
      <c r="O252" s="4">
        <f t="shared" si="10"/>
        <v>41081.699999999997</v>
      </c>
    </row>
    <row r="253" spans="1:15" ht="60.75" x14ac:dyDescent="0.35">
      <c r="A253" s="22" t="s">
        <v>322</v>
      </c>
      <c r="B253" s="21" t="s">
        <v>323</v>
      </c>
      <c r="C253" s="23" t="s">
        <v>15</v>
      </c>
      <c r="D253" s="22" t="s">
        <v>1165</v>
      </c>
      <c r="E253" s="22" t="s">
        <v>911</v>
      </c>
      <c r="F253" s="16">
        <v>45534</v>
      </c>
      <c r="G253" s="16">
        <v>45554</v>
      </c>
      <c r="H253" s="22" t="s">
        <v>1092</v>
      </c>
      <c r="I253" s="2">
        <v>349200</v>
      </c>
      <c r="J253" s="3">
        <v>17460</v>
      </c>
      <c r="K253" s="19">
        <v>331740</v>
      </c>
      <c r="L253" t="s">
        <v>632</v>
      </c>
      <c r="M253" s="29">
        <f>+K253/(1-0.05)</f>
        <v>349200</v>
      </c>
      <c r="N253" s="4">
        <f t="shared" si="9"/>
        <v>62856</v>
      </c>
      <c r="O253" s="4">
        <f t="shared" si="10"/>
        <v>412056</v>
      </c>
    </row>
    <row r="254" spans="1:15" ht="60.75" x14ac:dyDescent="0.35">
      <c r="A254" s="22" t="s">
        <v>163</v>
      </c>
      <c r="B254" s="21" t="s">
        <v>164</v>
      </c>
      <c r="C254" s="23" t="s">
        <v>1037</v>
      </c>
      <c r="D254" s="22" t="s">
        <v>1185</v>
      </c>
      <c r="E254" s="22" t="s">
        <v>912</v>
      </c>
      <c r="F254" s="16">
        <v>45536</v>
      </c>
      <c r="G254" s="16">
        <v>45554</v>
      </c>
      <c r="H254" s="22" t="s">
        <v>1093</v>
      </c>
      <c r="I254" s="2">
        <v>1000</v>
      </c>
      <c r="J254" s="3">
        <v>0</v>
      </c>
      <c r="K254" s="19">
        <v>1000</v>
      </c>
      <c r="L254" t="s">
        <v>633</v>
      </c>
      <c r="M254" s="29">
        <f t="shared" si="8"/>
        <v>884.95575221238948</v>
      </c>
      <c r="N254" s="4">
        <f t="shared" si="9"/>
        <v>159.2920353982301</v>
      </c>
      <c r="O254" s="4">
        <f t="shared" si="10"/>
        <v>1044.2477876106195</v>
      </c>
    </row>
    <row r="255" spans="1:15" ht="40.5" x14ac:dyDescent="0.35">
      <c r="A255" s="22" t="s">
        <v>163</v>
      </c>
      <c r="B255" s="21" t="s">
        <v>164</v>
      </c>
      <c r="C255" s="23" t="s">
        <v>1037</v>
      </c>
      <c r="D255" s="22" t="s">
        <v>1185</v>
      </c>
      <c r="E255" s="22" t="s">
        <v>913</v>
      </c>
      <c r="F255" s="16">
        <v>45536</v>
      </c>
      <c r="G255" s="16">
        <v>45554</v>
      </c>
      <c r="H255" s="22" t="s">
        <v>1046</v>
      </c>
      <c r="I255" s="19">
        <v>5040</v>
      </c>
      <c r="J255" s="3">
        <v>0</v>
      </c>
      <c r="K255" s="19">
        <v>5040</v>
      </c>
      <c r="L255" t="s">
        <v>634</v>
      </c>
    </row>
    <row r="256" spans="1:15" ht="40.5" x14ac:dyDescent="0.35">
      <c r="A256" s="22" t="s">
        <v>163</v>
      </c>
      <c r="B256" s="21" t="s">
        <v>164</v>
      </c>
      <c r="C256" s="23" t="s">
        <v>1037</v>
      </c>
      <c r="D256" s="22" t="s">
        <v>1185</v>
      </c>
      <c r="E256" s="22" t="s">
        <v>914</v>
      </c>
      <c r="F256" s="16">
        <v>45536</v>
      </c>
      <c r="G256" s="16">
        <v>45554</v>
      </c>
      <c r="H256" s="22" t="s">
        <v>1046</v>
      </c>
      <c r="I256" s="19">
        <v>14504</v>
      </c>
      <c r="J256" s="3">
        <v>0</v>
      </c>
      <c r="K256" s="19">
        <v>14504</v>
      </c>
      <c r="L256" t="s">
        <v>635</v>
      </c>
    </row>
    <row r="257" spans="1:15" ht="40.5" x14ac:dyDescent="0.35">
      <c r="A257" s="22" t="s">
        <v>163</v>
      </c>
      <c r="B257" s="21" t="s">
        <v>164</v>
      </c>
      <c r="C257" s="23" t="s">
        <v>1037</v>
      </c>
      <c r="D257" s="22" t="s">
        <v>1185</v>
      </c>
      <c r="E257" s="22" t="s">
        <v>915</v>
      </c>
      <c r="F257" s="16">
        <v>45536</v>
      </c>
      <c r="G257" s="16">
        <v>45554</v>
      </c>
      <c r="H257" s="22" t="s">
        <v>1046</v>
      </c>
      <c r="I257" s="19">
        <v>43512</v>
      </c>
      <c r="J257" s="3">
        <v>0</v>
      </c>
      <c r="K257" s="19">
        <v>43512</v>
      </c>
      <c r="L257" t="s">
        <v>636</v>
      </c>
    </row>
    <row r="258" spans="1:15" ht="40.5" x14ac:dyDescent="0.35">
      <c r="A258" s="22" t="s">
        <v>163</v>
      </c>
      <c r="B258" s="21" t="s">
        <v>164</v>
      </c>
      <c r="C258" s="23" t="s">
        <v>1037</v>
      </c>
      <c r="D258" s="22" t="s">
        <v>1185</v>
      </c>
      <c r="E258" s="22" t="s">
        <v>916</v>
      </c>
      <c r="F258" s="16">
        <v>45536</v>
      </c>
      <c r="G258" s="16">
        <v>45554</v>
      </c>
      <c r="H258" s="22" t="s">
        <v>1046</v>
      </c>
      <c r="I258" s="19">
        <v>14504</v>
      </c>
      <c r="J258" s="3">
        <v>0</v>
      </c>
      <c r="K258" s="19">
        <v>14504</v>
      </c>
      <c r="L258" t="s">
        <v>637</v>
      </c>
    </row>
    <row r="259" spans="1:15" ht="40.5" x14ac:dyDescent="0.35">
      <c r="A259" s="22" t="s">
        <v>163</v>
      </c>
      <c r="B259" s="21" t="s">
        <v>164</v>
      </c>
      <c r="C259" s="23" t="s">
        <v>1037</v>
      </c>
      <c r="D259" s="22" t="s">
        <v>1185</v>
      </c>
      <c r="E259" s="22" t="s">
        <v>917</v>
      </c>
      <c r="F259" s="16">
        <v>45536</v>
      </c>
      <c r="G259" s="16">
        <v>45554</v>
      </c>
      <c r="H259" s="22" t="s">
        <v>1046</v>
      </c>
      <c r="I259" s="19">
        <v>14504</v>
      </c>
      <c r="J259" s="3">
        <v>0</v>
      </c>
      <c r="K259" s="19">
        <v>14504</v>
      </c>
      <c r="L259" t="s">
        <v>638</v>
      </c>
    </row>
    <row r="260" spans="1:15" ht="40.5" x14ac:dyDescent="0.35">
      <c r="A260" s="22" t="s">
        <v>163</v>
      </c>
      <c r="B260" s="21" t="s">
        <v>164</v>
      </c>
      <c r="C260" s="23" t="s">
        <v>1037</v>
      </c>
      <c r="D260" s="22" t="s">
        <v>1185</v>
      </c>
      <c r="E260" s="22" t="s">
        <v>918</v>
      </c>
      <c r="F260" s="16">
        <v>45536</v>
      </c>
      <c r="G260" s="16">
        <v>45554</v>
      </c>
      <c r="H260" s="22" t="s">
        <v>1046</v>
      </c>
      <c r="I260" s="19">
        <v>5130</v>
      </c>
      <c r="J260" s="3">
        <v>0</v>
      </c>
      <c r="K260" s="19">
        <v>5130</v>
      </c>
      <c r="L260" t="s">
        <v>639</v>
      </c>
    </row>
    <row r="261" spans="1:15" ht="40.5" x14ac:dyDescent="0.35">
      <c r="A261" s="22" t="s">
        <v>163</v>
      </c>
      <c r="B261" s="21" t="s">
        <v>164</v>
      </c>
      <c r="C261" s="23" t="s">
        <v>1037</v>
      </c>
      <c r="D261" s="22" t="s">
        <v>1185</v>
      </c>
      <c r="E261" s="22" t="s">
        <v>919</v>
      </c>
      <c r="F261" s="16">
        <v>45536</v>
      </c>
      <c r="G261" s="16">
        <v>45554</v>
      </c>
      <c r="H261" s="22" t="s">
        <v>1046</v>
      </c>
      <c r="I261" s="19">
        <v>1002</v>
      </c>
      <c r="J261" s="3">
        <v>0</v>
      </c>
      <c r="K261" s="19">
        <v>1002</v>
      </c>
      <c r="L261" t="s">
        <v>640</v>
      </c>
    </row>
    <row r="262" spans="1:15" ht="40.5" x14ac:dyDescent="0.35">
      <c r="A262" s="22" t="s">
        <v>163</v>
      </c>
      <c r="B262" s="21" t="s">
        <v>164</v>
      </c>
      <c r="C262" s="23" t="s">
        <v>1037</v>
      </c>
      <c r="D262" s="22" t="s">
        <v>1185</v>
      </c>
      <c r="E262" s="22" t="s">
        <v>920</v>
      </c>
      <c r="F262" s="16">
        <v>45536</v>
      </c>
      <c r="G262" s="16">
        <v>45554</v>
      </c>
      <c r="H262" s="22" t="s">
        <v>1046</v>
      </c>
      <c r="I262" s="19">
        <v>2081</v>
      </c>
      <c r="J262" s="3">
        <v>0</v>
      </c>
      <c r="K262" s="19">
        <v>2081</v>
      </c>
      <c r="L262" t="s">
        <v>641</v>
      </c>
    </row>
    <row r="263" spans="1:15" ht="40.5" x14ac:dyDescent="0.35">
      <c r="A263" s="22" t="s">
        <v>163</v>
      </c>
      <c r="B263" s="21" t="s">
        <v>164</v>
      </c>
      <c r="C263" s="23" t="s">
        <v>1037</v>
      </c>
      <c r="D263" s="22" t="s">
        <v>1185</v>
      </c>
      <c r="E263" s="22" t="s">
        <v>921</v>
      </c>
      <c r="F263" s="16">
        <v>45536</v>
      </c>
      <c r="G263" s="16">
        <v>45554</v>
      </c>
      <c r="H263" s="22" t="s">
        <v>1046</v>
      </c>
      <c r="I263" s="19">
        <v>20720</v>
      </c>
      <c r="J263" s="3">
        <v>0</v>
      </c>
      <c r="K263" s="19">
        <v>20720</v>
      </c>
      <c r="L263" t="s">
        <v>642</v>
      </c>
    </row>
    <row r="264" spans="1:15" ht="40.5" x14ac:dyDescent="0.35">
      <c r="A264" s="22" t="s">
        <v>163</v>
      </c>
      <c r="B264" s="21" t="s">
        <v>164</v>
      </c>
      <c r="C264" s="23" t="s">
        <v>1037</v>
      </c>
      <c r="D264" s="22" t="s">
        <v>1185</v>
      </c>
      <c r="E264" s="22" t="s">
        <v>922</v>
      </c>
      <c r="F264" s="16">
        <v>45536</v>
      </c>
      <c r="G264" s="16">
        <v>45554</v>
      </c>
      <c r="H264" s="22" t="s">
        <v>1046</v>
      </c>
      <c r="I264" s="19">
        <v>7056</v>
      </c>
      <c r="J264" s="3">
        <v>0</v>
      </c>
      <c r="K264" s="19">
        <v>7056</v>
      </c>
      <c r="L264" t="s">
        <v>643</v>
      </c>
    </row>
    <row r="265" spans="1:15" ht="40.5" x14ac:dyDescent="0.35">
      <c r="A265" s="22" t="s">
        <v>163</v>
      </c>
      <c r="B265" s="21" t="s">
        <v>164</v>
      </c>
      <c r="C265" s="23" t="s">
        <v>1037</v>
      </c>
      <c r="D265" s="22" t="s">
        <v>1185</v>
      </c>
      <c r="E265" s="22" t="s">
        <v>923</v>
      </c>
      <c r="F265" s="16">
        <v>45536</v>
      </c>
      <c r="G265" s="16">
        <v>45554</v>
      </c>
      <c r="H265" s="22" t="s">
        <v>1046</v>
      </c>
      <c r="I265" s="19">
        <v>21184</v>
      </c>
      <c r="J265" s="3">
        <v>0</v>
      </c>
      <c r="K265" s="19">
        <v>21184</v>
      </c>
      <c r="L265" t="s">
        <v>644</v>
      </c>
    </row>
    <row r="266" spans="1:15" ht="40.5" x14ac:dyDescent="0.35">
      <c r="A266" s="22" t="s">
        <v>163</v>
      </c>
      <c r="B266" s="21" t="s">
        <v>164</v>
      </c>
      <c r="C266" s="23" t="s">
        <v>1037</v>
      </c>
      <c r="D266" s="22" t="s">
        <v>1185</v>
      </c>
      <c r="E266" s="22" t="s">
        <v>924</v>
      </c>
      <c r="F266" s="16">
        <v>45536</v>
      </c>
      <c r="G266" s="16">
        <v>45554</v>
      </c>
      <c r="H266" s="22" t="s">
        <v>1046</v>
      </c>
      <c r="I266" s="19">
        <v>5730</v>
      </c>
      <c r="J266" s="3">
        <v>0</v>
      </c>
      <c r="K266" s="19">
        <v>5730</v>
      </c>
      <c r="L266" t="s">
        <v>645</v>
      </c>
    </row>
    <row r="267" spans="1:15" ht="40.5" x14ac:dyDescent="0.35">
      <c r="A267" s="22" t="s">
        <v>163</v>
      </c>
      <c r="B267" s="21" t="s">
        <v>164</v>
      </c>
      <c r="C267" s="23" t="s">
        <v>1037</v>
      </c>
      <c r="D267" s="22" t="s">
        <v>1185</v>
      </c>
      <c r="E267" s="22" t="s">
        <v>925</v>
      </c>
      <c r="F267" s="16">
        <v>45536</v>
      </c>
      <c r="G267" s="16">
        <v>45554</v>
      </c>
      <c r="H267" s="22" t="s">
        <v>1046</v>
      </c>
      <c r="I267" s="19">
        <v>1536</v>
      </c>
      <c r="J267" s="3">
        <v>0</v>
      </c>
      <c r="K267" s="19">
        <v>1536</v>
      </c>
      <c r="L267" t="s">
        <v>646</v>
      </c>
    </row>
    <row r="268" spans="1:15" ht="20.25" x14ac:dyDescent="0.35">
      <c r="A268" s="22" t="s">
        <v>165</v>
      </c>
      <c r="B268" s="21" t="s">
        <v>166</v>
      </c>
      <c r="C268" s="22" t="s">
        <v>1047</v>
      </c>
      <c r="D268" s="22" t="s">
        <v>1200</v>
      </c>
      <c r="E268" s="22" t="s">
        <v>926</v>
      </c>
      <c r="F268" s="16">
        <v>45427</v>
      </c>
      <c r="G268" s="16">
        <v>45558</v>
      </c>
      <c r="H268" s="22" t="s">
        <v>1200</v>
      </c>
      <c r="I268" s="5">
        <v>30741.02</v>
      </c>
      <c r="J268" s="3">
        <v>1302.5900000000001</v>
      </c>
      <c r="K268" s="19">
        <v>29438.43</v>
      </c>
      <c r="L268" t="s">
        <v>647</v>
      </c>
    </row>
    <row r="269" spans="1:15" ht="40.5" x14ac:dyDescent="0.35">
      <c r="A269" s="22" t="s">
        <v>324</v>
      </c>
      <c r="B269" s="21" t="s">
        <v>325</v>
      </c>
      <c r="C269" s="23" t="s">
        <v>70</v>
      </c>
      <c r="D269" s="22" t="s">
        <v>1083</v>
      </c>
      <c r="E269" s="22" t="s">
        <v>838</v>
      </c>
      <c r="F269" s="16">
        <v>45544</v>
      </c>
      <c r="G269" s="16">
        <v>45555</v>
      </c>
      <c r="H269" s="22" t="s">
        <v>1083</v>
      </c>
      <c r="I269" s="2">
        <v>47200</v>
      </c>
      <c r="J269" s="3">
        <v>11200</v>
      </c>
      <c r="K269" s="19">
        <v>36000</v>
      </c>
      <c r="L269" t="s">
        <v>648</v>
      </c>
      <c r="M269" s="29">
        <f t="shared" ref="M269:M331" si="11">+K269/(1+0.18-0.05)</f>
        <v>31858.407079646022</v>
      </c>
      <c r="N269" s="4">
        <f t="shared" ref="N269:N331" si="12">+M269*0.18</f>
        <v>5734.5132743362838</v>
      </c>
      <c r="O269" s="4">
        <f t="shared" ref="O269:O331" si="13">SUBTOTAL(9,M269:N269)</f>
        <v>37592.920353982307</v>
      </c>
    </row>
    <row r="270" spans="1:15" ht="60.75" x14ac:dyDescent="0.35">
      <c r="A270" s="22" t="s">
        <v>326</v>
      </c>
      <c r="B270" s="21" t="s">
        <v>327</v>
      </c>
      <c r="C270" s="23" t="s">
        <v>1034</v>
      </c>
      <c r="D270" s="22" t="s">
        <v>1175</v>
      </c>
      <c r="E270" s="22" t="s">
        <v>927</v>
      </c>
      <c r="F270" s="16">
        <v>45518</v>
      </c>
      <c r="G270" s="16">
        <v>45548</v>
      </c>
      <c r="H270" s="22" t="s">
        <v>1131</v>
      </c>
      <c r="I270" s="2">
        <v>101400.26</v>
      </c>
      <c r="J270" s="3">
        <v>4296.6199999999953</v>
      </c>
      <c r="K270" s="19">
        <v>97103.64</v>
      </c>
      <c r="L270" t="s">
        <v>649</v>
      </c>
      <c r="M270" s="29">
        <f t="shared" si="11"/>
        <v>85932.424778761066</v>
      </c>
      <c r="N270" s="4">
        <f t="shared" si="12"/>
        <v>15467.836460176992</v>
      </c>
      <c r="O270" s="4">
        <f t="shared" si="13"/>
        <v>101400.26123893805</v>
      </c>
    </row>
    <row r="271" spans="1:15" ht="40.5" x14ac:dyDescent="0.35">
      <c r="A271" s="22" t="s">
        <v>328</v>
      </c>
      <c r="B271" s="21" t="s">
        <v>329</v>
      </c>
      <c r="C271" s="23" t="s">
        <v>1133</v>
      </c>
      <c r="D271" s="22" t="s">
        <v>1201</v>
      </c>
      <c r="E271" s="22" t="s">
        <v>928</v>
      </c>
      <c r="F271" s="16"/>
      <c r="G271" s="16"/>
      <c r="H271" s="22" t="s">
        <v>1132</v>
      </c>
      <c r="I271" s="2">
        <v>109034.09</v>
      </c>
      <c r="J271" s="3">
        <v>11912.649999999994</v>
      </c>
      <c r="K271" s="19">
        <v>97121.44</v>
      </c>
      <c r="L271" t="s">
        <v>650</v>
      </c>
      <c r="M271" s="29">
        <f t="shared" si="11"/>
        <v>85948.176991150453</v>
      </c>
      <c r="N271" s="4">
        <f t="shared" si="12"/>
        <v>15470.67185840708</v>
      </c>
      <c r="O271" s="4">
        <f t="shared" si="13"/>
        <v>101418.84884955753</v>
      </c>
    </row>
    <row r="272" spans="1:15" ht="40.5" x14ac:dyDescent="0.35">
      <c r="A272" s="22" t="s">
        <v>330</v>
      </c>
      <c r="B272" s="21" t="s">
        <v>331</v>
      </c>
      <c r="C272" s="23" t="s">
        <v>1134</v>
      </c>
      <c r="D272" s="22" t="s">
        <v>1202</v>
      </c>
      <c r="E272" s="22" t="s">
        <v>929</v>
      </c>
      <c r="F272" s="16">
        <v>45551</v>
      </c>
      <c r="G272" s="16">
        <v>45560</v>
      </c>
      <c r="H272" s="22" t="s">
        <v>1135</v>
      </c>
      <c r="I272" s="2">
        <v>57348</v>
      </c>
      <c r="J272" s="3">
        <v>2430</v>
      </c>
      <c r="K272" s="19">
        <v>54918</v>
      </c>
      <c r="L272" t="s">
        <v>651</v>
      </c>
      <c r="M272" s="29">
        <f t="shared" si="11"/>
        <v>48600.000000000007</v>
      </c>
      <c r="N272" s="4">
        <f t="shared" si="12"/>
        <v>8748.0000000000018</v>
      </c>
      <c r="O272" s="4">
        <f t="shared" si="13"/>
        <v>57348.000000000007</v>
      </c>
    </row>
    <row r="273" spans="1:15" ht="121.5" x14ac:dyDescent="0.35">
      <c r="A273" s="22" t="s">
        <v>332</v>
      </c>
      <c r="B273" s="21" t="s">
        <v>333</v>
      </c>
      <c r="C273" s="23" t="s">
        <v>1049</v>
      </c>
      <c r="D273" s="22" t="s">
        <v>1178</v>
      </c>
      <c r="E273" s="22" t="s">
        <v>930</v>
      </c>
      <c r="F273" s="16">
        <v>45533</v>
      </c>
      <c r="G273" s="16">
        <v>45548</v>
      </c>
      <c r="H273" s="22" t="s">
        <v>1094</v>
      </c>
      <c r="I273" s="2">
        <v>22455.719999999998</v>
      </c>
      <c r="J273" s="3">
        <v>-118516.29999999999</v>
      </c>
      <c r="K273" s="19">
        <v>140972.01999999999</v>
      </c>
      <c r="L273" t="s">
        <v>652</v>
      </c>
      <c r="M273" s="29">
        <f t="shared" si="11"/>
        <v>124754</v>
      </c>
      <c r="N273" s="4">
        <f t="shared" si="12"/>
        <v>22455.719999999998</v>
      </c>
      <c r="O273" s="4">
        <f t="shared" si="13"/>
        <v>147209.72</v>
      </c>
    </row>
    <row r="274" spans="1:15" ht="121.5" x14ac:dyDescent="0.35">
      <c r="A274" s="22" t="s">
        <v>332</v>
      </c>
      <c r="B274" s="21" t="s">
        <v>333</v>
      </c>
      <c r="C274" s="23" t="s">
        <v>1049</v>
      </c>
      <c r="D274" s="22" t="s">
        <v>1178</v>
      </c>
      <c r="E274" s="22" t="s">
        <v>931</v>
      </c>
      <c r="F274" s="16">
        <v>45533</v>
      </c>
      <c r="G274" s="16">
        <v>45548</v>
      </c>
      <c r="H274" s="22" t="s">
        <v>1094</v>
      </c>
      <c r="I274" s="2">
        <v>9516.6</v>
      </c>
      <c r="J274" s="3">
        <v>-50226.5</v>
      </c>
      <c r="K274" s="19">
        <v>59743.1</v>
      </c>
      <c r="L274" t="s">
        <v>653</v>
      </c>
      <c r="M274" s="29">
        <f t="shared" si="11"/>
        <v>52870.000000000007</v>
      </c>
      <c r="N274" s="4">
        <f t="shared" si="12"/>
        <v>9516.6</v>
      </c>
      <c r="O274" s="4">
        <f t="shared" si="13"/>
        <v>62386.600000000006</v>
      </c>
    </row>
    <row r="275" spans="1:15" ht="121.5" x14ac:dyDescent="0.35">
      <c r="A275" s="22" t="s">
        <v>332</v>
      </c>
      <c r="B275" s="21" t="s">
        <v>333</v>
      </c>
      <c r="C275" s="23" t="s">
        <v>1049</v>
      </c>
      <c r="D275" s="22" t="s">
        <v>1178</v>
      </c>
      <c r="E275" s="22" t="s">
        <v>171</v>
      </c>
      <c r="F275" s="16">
        <v>45533</v>
      </c>
      <c r="G275" s="16">
        <v>45548</v>
      </c>
      <c r="H275" s="22" t="s">
        <v>1094</v>
      </c>
      <c r="I275" s="2">
        <v>5670</v>
      </c>
      <c r="J275" s="3">
        <v>-29925</v>
      </c>
      <c r="K275" s="19">
        <v>35595</v>
      </c>
      <c r="L275" t="s">
        <v>654</v>
      </c>
      <c r="M275" s="29">
        <f t="shared" si="11"/>
        <v>31500.000000000004</v>
      </c>
      <c r="N275" s="4">
        <f t="shared" si="12"/>
        <v>5670</v>
      </c>
      <c r="O275" s="4">
        <f t="shared" si="13"/>
        <v>37170</v>
      </c>
    </row>
    <row r="276" spans="1:15" ht="40.5" x14ac:dyDescent="0.35">
      <c r="A276" s="22" t="s">
        <v>169</v>
      </c>
      <c r="B276" s="21" t="s">
        <v>170</v>
      </c>
      <c r="C276" s="23" t="s">
        <v>1137</v>
      </c>
      <c r="D276" s="22" t="s">
        <v>1203</v>
      </c>
      <c r="E276" s="22" t="s">
        <v>171</v>
      </c>
      <c r="F276" s="16">
        <v>45526</v>
      </c>
      <c r="G276" s="16">
        <v>45534</v>
      </c>
      <c r="H276" s="22" t="s">
        <v>1136</v>
      </c>
      <c r="I276" s="2">
        <v>14728.82</v>
      </c>
      <c r="J276" s="3">
        <v>624.10000000000036</v>
      </c>
      <c r="K276" s="19">
        <v>14104.72</v>
      </c>
      <c r="L276" t="s">
        <v>655</v>
      </c>
      <c r="M276" s="29">
        <f t="shared" si="11"/>
        <v>12482.053097345133</v>
      </c>
      <c r="N276" s="4">
        <f t="shared" si="12"/>
        <v>2246.7695575221237</v>
      </c>
      <c r="O276" s="4">
        <f t="shared" si="13"/>
        <v>14728.822654867257</v>
      </c>
    </row>
    <row r="277" spans="1:15" ht="40.5" x14ac:dyDescent="0.35">
      <c r="A277" s="22" t="s">
        <v>334</v>
      </c>
      <c r="B277" s="21" t="s">
        <v>335</v>
      </c>
      <c r="C277" s="23" t="s">
        <v>70</v>
      </c>
      <c r="D277" s="22" t="s">
        <v>1083</v>
      </c>
      <c r="E277" s="22" t="s">
        <v>932</v>
      </c>
      <c r="F277" s="16">
        <v>45537</v>
      </c>
      <c r="G277" s="16">
        <v>45562</v>
      </c>
      <c r="H277" s="22" t="s">
        <v>1138</v>
      </c>
      <c r="I277" s="2">
        <v>424800</v>
      </c>
      <c r="J277" s="3">
        <v>100800</v>
      </c>
      <c r="K277" s="19">
        <v>324000</v>
      </c>
      <c r="L277" t="s">
        <v>656</v>
      </c>
      <c r="M277" s="29">
        <f t="shared" si="11"/>
        <v>286725.66371681419</v>
      </c>
      <c r="N277" s="4">
        <f t="shared" si="12"/>
        <v>51610.619469026555</v>
      </c>
      <c r="O277" s="4">
        <f t="shared" si="13"/>
        <v>338336.28318584076</v>
      </c>
    </row>
    <row r="278" spans="1:15" ht="81" x14ac:dyDescent="0.35">
      <c r="A278" s="22" t="s">
        <v>336</v>
      </c>
      <c r="B278" s="21" t="s">
        <v>337</v>
      </c>
      <c r="C278" s="23" t="s">
        <v>1027</v>
      </c>
      <c r="D278" s="22" t="s">
        <v>1172</v>
      </c>
      <c r="E278" s="22" t="s">
        <v>933</v>
      </c>
      <c r="F278" s="16">
        <v>45547</v>
      </c>
      <c r="G278" s="16">
        <v>45551</v>
      </c>
      <c r="H278" s="22" t="s">
        <v>1140</v>
      </c>
      <c r="I278" s="2">
        <v>396761.78</v>
      </c>
      <c r="J278" s="3">
        <v>16811.940000000002</v>
      </c>
      <c r="K278" s="19">
        <v>379949.84</v>
      </c>
      <c r="L278" t="s">
        <v>657</v>
      </c>
      <c r="M278" s="29">
        <f t="shared" si="11"/>
        <v>336238.79646017705</v>
      </c>
      <c r="N278" s="4">
        <f t="shared" si="12"/>
        <v>60522.983362831867</v>
      </c>
      <c r="O278" s="4">
        <f t="shared" si="13"/>
        <v>396761.77982300892</v>
      </c>
    </row>
    <row r="279" spans="1:15" ht="81" x14ac:dyDescent="0.35">
      <c r="A279" s="22" t="s">
        <v>172</v>
      </c>
      <c r="B279" s="21" t="s">
        <v>173</v>
      </c>
      <c r="C279" s="23" t="s">
        <v>1096</v>
      </c>
      <c r="D279" s="22" t="s">
        <v>1204</v>
      </c>
      <c r="E279" s="22" t="s">
        <v>934</v>
      </c>
      <c r="F279" s="16">
        <v>45432</v>
      </c>
      <c r="G279" s="16">
        <v>45553</v>
      </c>
      <c r="H279" s="22" t="s">
        <v>1095</v>
      </c>
      <c r="I279" s="2">
        <v>37983.600000000006</v>
      </c>
      <c r="J279" s="3">
        <v>-200469</v>
      </c>
      <c r="K279" s="19">
        <v>238452.6</v>
      </c>
      <c r="L279" t="s">
        <v>658</v>
      </c>
      <c r="M279" s="29">
        <f t="shared" si="11"/>
        <v>211020.00000000003</v>
      </c>
      <c r="N279" s="4">
        <f t="shared" si="12"/>
        <v>37983.600000000006</v>
      </c>
      <c r="O279" s="4">
        <f t="shared" si="13"/>
        <v>249003.60000000003</v>
      </c>
    </row>
    <row r="280" spans="1:15" ht="81" x14ac:dyDescent="0.35">
      <c r="A280" s="22" t="s">
        <v>172</v>
      </c>
      <c r="B280" s="21" t="s">
        <v>173</v>
      </c>
      <c r="C280" s="23" t="s">
        <v>1096</v>
      </c>
      <c r="D280" s="22" t="s">
        <v>1204</v>
      </c>
      <c r="E280" s="22" t="s">
        <v>174</v>
      </c>
      <c r="F280" s="16">
        <v>45432</v>
      </c>
      <c r="G280" s="16">
        <v>45553</v>
      </c>
      <c r="H280" s="22" t="s">
        <v>1095</v>
      </c>
      <c r="I280" s="2">
        <v>38610.000000000007</v>
      </c>
      <c r="J280" s="3">
        <v>-203775</v>
      </c>
      <c r="K280" s="19">
        <v>242385</v>
      </c>
      <c r="L280" t="s">
        <v>659</v>
      </c>
      <c r="M280" s="29">
        <f t="shared" si="11"/>
        <v>214500.00000000003</v>
      </c>
      <c r="N280" s="4">
        <f t="shared" si="12"/>
        <v>38610.000000000007</v>
      </c>
      <c r="O280" s="4">
        <f t="shared" si="13"/>
        <v>253110.00000000003</v>
      </c>
    </row>
    <row r="281" spans="1:15" ht="60.75" x14ac:dyDescent="0.35">
      <c r="A281" s="22" t="s">
        <v>338</v>
      </c>
      <c r="B281" s="21" t="s">
        <v>339</v>
      </c>
      <c r="C281" s="23" t="s">
        <v>1108</v>
      </c>
      <c r="D281" s="22" t="s">
        <v>1193</v>
      </c>
      <c r="E281" s="22" t="s">
        <v>935</v>
      </c>
      <c r="F281" s="16">
        <v>45562</v>
      </c>
      <c r="G281" s="16">
        <v>45565</v>
      </c>
      <c r="H281" s="22" t="s">
        <v>1139</v>
      </c>
      <c r="I281" s="2">
        <v>127800</v>
      </c>
      <c r="J281" s="3">
        <v>0</v>
      </c>
      <c r="K281" s="19">
        <v>127800</v>
      </c>
      <c r="L281" t="s">
        <v>660</v>
      </c>
      <c r="M281" s="29">
        <f t="shared" si="11"/>
        <v>113097.34513274337</v>
      </c>
      <c r="N281" s="4">
        <f t="shared" si="12"/>
        <v>20357.522123893807</v>
      </c>
      <c r="O281" s="4">
        <f t="shared" si="13"/>
        <v>133454.86725663717</v>
      </c>
    </row>
    <row r="282" spans="1:15" ht="40.5" x14ac:dyDescent="0.35">
      <c r="A282" s="22" t="s">
        <v>340</v>
      </c>
      <c r="B282" s="21" t="s">
        <v>341</v>
      </c>
      <c r="C282" s="23" t="s">
        <v>1012</v>
      </c>
      <c r="D282" s="22" t="s">
        <v>1168</v>
      </c>
      <c r="E282" s="22" t="s">
        <v>936</v>
      </c>
      <c r="F282" s="16">
        <v>45505</v>
      </c>
      <c r="G282" s="16">
        <v>45545</v>
      </c>
      <c r="H282" s="22" t="s">
        <v>1141</v>
      </c>
      <c r="I282" s="2">
        <v>2300.29</v>
      </c>
      <c r="J282" s="3">
        <v>97.4699999999998</v>
      </c>
      <c r="K282" s="19">
        <v>2202.8200000000002</v>
      </c>
      <c r="L282" t="s">
        <v>661</v>
      </c>
      <c r="M282" s="29">
        <f t="shared" si="11"/>
        <v>1949.3982300884959</v>
      </c>
      <c r="N282" s="4">
        <f t="shared" si="12"/>
        <v>350.89168141592927</v>
      </c>
      <c r="O282" s="4">
        <f t="shared" si="13"/>
        <v>2300.2899115044252</v>
      </c>
    </row>
    <row r="283" spans="1:15" ht="40.5" x14ac:dyDescent="0.35">
      <c r="A283" s="22" t="s">
        <v>342</v>
      </c>
      <c r="B283" s="21" t="s">
        <v>343</v>
      </c>
      <c r="C283" s="23" t="s">
        <v>1127</v>
      </c>
      <c r="D283" s="22" t="s">
        <v>1198</v>
      </c>
      <c r="E283" s="22" t="s">
        <v>144</v>
      </c>
      <c r="F283" s="16">
        <v>45526</v>
      </c>
      <c r="G283" s="16">
        <v>45565</v>
      </c>
      <c r="H283" s="22" t="s">
        <v>1142</v>
      </c>
      <c r="I283" s="2">
        <v>1203482</v>
      </c>
      <c r="J283" s="3">
        <v>50995</v>
      </c>
      <c r="K283" s="19">
        <v>1152487</v>
      </c>
      <c r="L283" t="s">
        <v>662</v>
      </c>
      <c r="M283" s="29">
        <f t="shared" si="11"/>
        <v>1019900.0000000001</v>
      </c>
      <c r="N283" s="4">
        <f t="shared" si="12"/>
        <v>183582</v>
      </c>
      <c r="O283" s="4">
        <f t="shared" si="13"/>
        <v>1203482</v>
      </c>
    </row>
    <row r="284" spans="1:15" ht="60.75" x14ac:dyDescent="0.35">
      <c r="A284" s="22" t="s">
        <v>344</v>
      </c>
      <c r="B284" s="21" t="s">
        <v>345</v>
      </c>
      <c r="C284" s="23" t="s">
        <v>1103</v>
      </c>
      <c r="D284" s="22" t="s">
        <v>1189</v>
      </c>
      <c r="E284" s="22" t="s">
        <v>937</v>
      </c>
      <c r="F284" s="16">
        <v>45545</v>
      </c>
      <c r="G284" s="16">
        <v>45552</v>
      </c>
      <c r="H284" s="22" t="s">
        <v>1143</v>
      </c>
      <c r="I284" s="2">
        <v>3000000</v>
      </c>
      <c r="J284" s="3">
        <v>150000</v>
      </c>
      <c r="K284" s="19">
        <v>2850000</v>
      </c>
      <c r="L284" t="s">
        <v>663</v>
      </c>
      <c r="M284" s="29">
        <f t="shared" si="11"/>
        <v>2522123.8938053101</v>
      </c>
      <c r="N284" s="4">
        <f t="shared" si="12"/>
        <v>453982.3008849558</v>
      </c>
      <c r="O284" s="4">
        <f t="shared" si="13"/>
        <v>2976106.1946902657</v>
      </c>
    </row>
    <row r="285" spans="1:15" ht="60.75" x14ac:dyDescent="0.35">
      <c r="A285" s="22" t="s">
        <v>175</v>
      </c>
      <c r="B285" s="21" t="s">
        <v>176</v>
      </c>
      <c r="C285" s="23" t="s">
        <v>1060</v>
      </c>
      <c r="D285" s="22" t="s">
        <v>1181</v>
      </c>
      <c r="E285" s="22" t="s">
        <v>938</v>
      </c>
      <c r="F285" s="16">
        <v>45457</v>
      </c>
      <c r="G285" s="16">
        <v>45565</v>
      </c>
      <c r="H285" s="22" t="s">
        <v>1098</v>
      </c>
      <c r="I285" s="2">
        <v>68950.094159292028</v>
      </c>
      <c r="J285" s="3">
        <v>2921.6141592920321</v>
      </c>
      <c r="K285" s="19">
        <v>66028.479999999996</v>
      </c>
      <c r="L285" t="s">
        <v>664</v>
      </c>
      <c r="M285" s="29">
        <f t="shared" si="11"/>
        <v>58432.283185840708</v>
      </c>
      <c r="N285" s="4">
        <f t="shared" si="12"/>
        <v>10517.810973451327</v>
      </c>
      <c r="O285" s="4">
        <f t="shared" si="13"/>
        <v>68950.094159292028</v>
      </c>
    </row>
    <row r="286" spans="1:15" ht="60.75" x14ac:dyDescent="0.35">
      <c r="A286" s="22" t="s">
        <v>175</v>
      </c>
      <c r="B286" s="21" t="s">
        <v>176</v>
      </c>
      <c r="C286" s="23" t="s">
        <v>1060</v>
      </c>
      <c r="D286" s="22" t="s">
        <v>1181</v>
      </c>
      <c r="E286" s="22" t="s">
        <v>939</v>
      </c>
      <c r="F286" s="16">
        <v>45457</v>
      </c>
      <c r="G286" s="16">
        <v>45565</v>
      </c>
      <c r="H286" s="22" t="s">
        <v>1098</v>
      </c>
      <c r="I286" s="2">
        <v>18526</v>
      </c>
      <c r="J286" s="3">
        <v>785</v>
      </c>
      <c r="K286" s="19">
        <v>17741</v>
      </c>
      <c r="L286" t="s">
        <v>665</v>
      </c>
      <c r="M286" s="29">
        <f t="shared" si="11"/>
        <v>15700.000000000002</v>
      </c>
      <c r="N286" s="4">
        <f t="shared" si="12"/>
        <v>2826</v>
      </c>
      <c r="O286" s="4">
        <f t="shared" si="13"/>
        <v>18526</v>
      </c>
    </row>
    <row r="287" spans="1:15" ht="81" x14ac:dyDescent="0.35">
      <c r="A287" s="22" t="s">
        <v>346</v>
      </c>
      <c r="B287" s="21" t="s">
        <v>347</v>
      </c>
      <c r="C287" s="23" t="s">
        <v>1060</v>
      </c>
      <c r="D287" s="22" t="s">
        <v>1181</v>
      </c>
      <c r="E287" s="22" t="s">
        <v>940</v>
      </c>
      <c r="F287" s="16">
        <v>45561</v>
      </c>
      <c r="G287" s="16">
        <v>45561</v>
      </c>
      <c r="H287" s="22" t="s">
        <v>1100</v>
      </c>
      <c r="I287" s="2">
        <v>455000</v>
      </c>
      <c r="J287" s="3">
        <v>0</v>
      </c>
      <c r="K287" s="19">
        <v>455000</v>
      </c>
      <c r="L287" t="s">
        <v>1099</v>
      </c>
      <c r="M287" s="29">
        <f t="shared" si="11"/>
        <v>402654.8672566372</v>
      </c>
      <c r="N287" s="4">
        <f t="shared" si="12"/>
        <v>72477.876106194686</v>
      </c>
      <c r="O287" s="4">
        <f t="shared" si="13"/>
        <v>475132.74336283188</v>
      </c>
    </row>
    <row r="288" spans="1:15" ht="40.5" x14ac:dyDescent="0.35">
      <c r="A288" s="22" t="s">
        <v>348</v>
      </c>
      <c r="B288" s="21" t="s">
        <v>349</v>
      </c>
      <c r="C288" s="23" t="s">
        <v>1034</v>
      </c>
      <c r="D288" s="22" t="s">
        <v>1175</v>
      </c>
      <c r="E288" s="22" t="s">
        <v>941</v>
      </c>
      <c r="F288" s="16">
        <v>45524</v>
      </c>
      <c r="G288" s="16">
        <v>45546</v>
      </c>
      <c r="H288" s="22" t="s">
        <v>1101</v>
      </c>
      <c r="I288" s="2">
        <v>10473.669557522126</v>
      </c>
      <c r="J288" s="3">
        <v>443.79955752212481</v>
      </c>
      <c r="K288" s="19">
        <v>10029.870000000001</v>
      </c>
      <c r="L288" t="s">
        <v>666</v>
      </c>
      <c r="M288" s="29">
        <f t="shared" si="11"/>
        <v>8875.9911504424799</v>
      </c>
      <c r="N288" s="4">
        <f t="shared" si="12"/>
        <v>1597.6784070796464</v>
      </c>
      <c r="O288" s="4">
        <f t="shared" si="13"/>
        <v>10473.669557522126</v>
      </c>
    </row>
    <row r="289" spans="1:15" ht="40.5" x14ac:dyDescent="0.35">
      <c r="A289" s="22" t="s">
        <v>348</v>
      </c>
      <c r="B289" s="21" t="s">
        <v>349</v>
      </c>
      <c r="C289" s="23" t="s">
        <v>1034</v>
      </c>
      <c r="D289" s="22" t="s">
        <v>1175</v>
      </c>
      <c r="E289" s="22" t="s">
        <v>942</v>
      </c>
      <c r="F289" s="16">
        <v>45524</v>
      </c>
      <c r="G289" s="16">
        <v>45546</v>
      </c>
      <c r="H289" s="22" t="s">
        <v>1101</v>
      </c>
      <c r="I289" s="2">
        <v>6126.4660176991156</v>
      </c>
      <c r="J289" s="3">
        <v>259.59601769911569</v>
      </c>
      <c r="K289" s="19">
        <v>5866.87</v>
      </c>
      <c r="L289" t="s">
        <v>667</v>
      </c>
      <c r="M289" s="29">
        <f t="shared" si="11"/>
        <v>5191.9203539823011</v>
      </c>
      <c r="N289" s="4">
        <f t="shared" si="12"/>
        <v>934.54566371681415</v>
      </c>
      <c r="O289" s="4">
        <f t="shared" si="13"/>
        <v>6126.4660176991156</v>
      </c>
    </row>
    <row r="290" spans="1:15" ht="40.5" x14ac:dyDescent="0.35">
      <c r="A290" s="22" t="s">
        <v>348</v>
      </c>
      <c r="B290" s="21" t="s">
        <v>349</v>
      </c>
      <c r="C290" s="23" t="s">
        <v>1034</v>
      </c>
      <c r="D290" s="22" t="s">
        <v>1175</v>
      </c>
      <c r="E290" s="22" t="s">
        <v>93</v>
      </c>
      <c r="F290" s="16">
        <v>45524</v>
      </c>
      <c r="G290" s="16">
        <v>45546</v>
      </c>
      <c r="H290" s="22" t="s">
        <v>1101</v>
      </c>
      <c r="I290" s="2">
        <v>10473.669557522126</v>
      </c>
      <c r="J290" s="3">
        <v>443.79955752212481</v>
      </c>
      <c r="K290" s="19">
        <v>10029.870000000001</v>
      </c>
      <c r="L290" t="s">
        <v>668</v>
      </c>
      <c r="M290" s="29">
        <f t="shared" si="11"/>
        <v>8875.9911504424799</v>
      </c>
      <c r="N290" s="4">
        <f t="shared" si="12"/>
        <v>1597.6784070796464</v>
      </c>
      <c r="O290" s="4">
        <f t="shared" si="13"/>
        <v>10473.669557522126</v>
      </c>
    </row>
    <row r="291" spans="1:15" ht="40.5" x14ac:dyDescent="0.35">
      <c r="A291" s="22" t="s">
        <v>348</v>
      </c>
      <c r="B291" s="21" t="s">
        <v>349</v>
      </c>
      <c r="C291" s="23" t="s">
        <v>1034</v>
      </c>
      <c r="D291" s="22" t="s">
        <v>1175</v>
      </c>
      <c r="E291" s="22" t="s">
        <v>943</v>
      </c>
      <c r="F291" s="16">
        <v>45524</v>
      </c>
      <c r="G291" s="16">
        <v>45546</v>
      </c>
      <c r="H291" s="22" t="s">
        <v>1101</v>
      </c>
      <c r="I291" s="2">
        <v>36496.011150442479</v>
      </c>
      <c r="J291" s="3">
        <v>1546.4411504424788</v>
      </c>
      <c r="K291" s="19">
        <v>34949.57</v>
      </c>
      <c r="L291" t="s">
        <v>669</v>
      </c>
      <c r="M291" s="29">
        <f t="shared" si="11"/>
        <v>30928.823008849558</v>
      </c>
      <c r="N291" s="4">
        <f t="shared" si="12"/>
        <v>5567.1881415929201</v>
      </c>
      <c r="O291" s="4">
        <f t="shared" si="13"/>
        <v>36496.011150442479</v>
      </c>
    </row>
    <row r="292" spans="1:15" ht="40.5" x14ac:dyDescent="0.35">
      <c r="A292" s="22" t="s">
        <v>350</v>
      </c>
      <c r="B292" s="21" t="s">
        <v>351</v>
      </c>
      <c r="C292" s="23" t="s">
        <v>1070</v>
      </c>
      <c r="D292" s="22" t="s">
        <v>1205</v>
      </c>
      <c r="E292" s="22" t="s">
        <v>944</v>
      </c>
      <c r="F292" s="16">
        <v>45519</v>
      </c>
      <c r="G292" s="16">
        <v>45551</v>
      </c>
      <c r="H292" s="22" t="s">
        <v>1071</v>
      </c>
      <c r="I292" s="2">
        <v>18502.400000000005</v>
      </c>
      <c r="J292" s="3">
        <v>784.00000000000364</v>
      </c>
      <c r="K292" s="19">
        <v>17718.400000000001</v>
      </c>
      <c r="L292" t="s">
        <v>670</v>
      </c>
      <c r="M292" s="29">
        <f t="shared" si="11"/>
        <v>15680.000000000004</v>
      </c>
      <c r="N292" s="4">
        <f t="shared" si="12"/>
        <v>2822.4000000000005</v>
      </c>
      <c r="O292" s="4">
        <f t="shared" si="13"/>
        <v>18502.400000000005</v>
      </c>
    </row>
    <row r="293" spans="1:15" ht="40.5" x14ac:dyDescent="0.35">
      <c r="A293" s="22" t="s">
        <v>350</v>
      </c>
      <c r="B293" s="21" t="s">
        <v>351</v>
      </c>
      <c r="C293" s="23" t="s">
        <v>1070</v>
      </c>
      <c r="D293" s="22" t="s">
        <v>1205</v>
      </c>
      <c r="E293" s="22" t="s">
        <v>945</v>
      </c>
      <c r="F293" s="16">
        <v>45519</v>
      </c>
      <c r="G293" s="16">
        <v>45551</v>
      </c>
      <c r="H293" s="22" t="s">
        <v>1071</v>
      </c>
      <c r="I293" s="2">
        <v>31039.99398230089</v>
      </c>
      <c r="J293" s="3">
        <v>1315.2539823008883</v>
      </c>
      <c r="K293" s="19">
        <v>29724.74</v>
      </c>
      <c r="L293" t="s">
        <v>671</v>
      </c>
      <c r="M293" s="29">
        <f t="shared" si="11"/>
        <v>26305.079646017704</v>
      </c>
      <c r="N293" s="4">
        <f t="shared" si="12"/>
        <v>4734.9143362831865</v>
      </c>
      <c r="O293" s="4">
        <f t="shared" si="13"/>
        <v>31039.99398230089</v>
      </c>
    </row>
    <row r="294" spans="1:15" ht="40.5" x14ac:dyDescent="0.35">
      <c r="A294" s="22" t="s">
        <v>350</v>
      </c>
      <c r="B294" s="21" t="s">
        <v>351</v>
      </c>
      <c r="C294" s="23" t="s">
        <v>1070</v>
      </c>
      <c r="D294" s="22" t="s">
        <v>1205</v>
      </c>
      <c r="E294" s="22" t="s">
        <v>946</v>
      </c>
      <c r="F294" s="16">
        <v>45519</v>
      </c>
      <c r="G294" s="16">
        <v>45551</v>
      </c>
      <c r="H294" s="22" t="s">
        <v>1071</v>
      </c>
      <c r="I294" s="2">
        <v>21409.920000000006</v>
      </c>
      <c r="J294" s="3">
        <v>907.20000000000437</v>
      </c>
      <c r="K294" s="19">
        <v>20502.72</v>
      </c>
      <c r="L294" t="s">
        <v>672</v>
      </c>
      <c r="M294" s="29">
        <f t="shared" si="11"/>
        <v>18144.000000000004</v>
      </c>
      <c r="N294" s="4">
        <f t="shared" si="12"/>
        <v>3265.9200000000005</v>
      </c>
      <c r="O294" s="4">
        <f t="shared" si="13"/>
        <v>21409.920000000006</v>
      </c>
    </row>
    <row r="295" spans="1:15" ht="40.5" x14ac:dyDescent="0.35">
      <c r="A295" s="22" t="s">
        <v>350</v>
      </c>
      <c r="B295" s="21" t="s">
        <v>351</v>
      </c>
      <c r="C295" s="23" t="s">
        <v>1070</v>
      </c>
      <c r="D295" s="22" t="s">
        <v>1205</v>
      </c>
      <c r="E295" s="22" t="s">
        <v>947</v>
      </c>
      <c r="F295" s="16">
        <v>45519</v>
      </c>
      <c r="G295" s="16">
        <v>45551</v>
      </c>
      <c r="H295" s="22" t="s">
        <v>1071</v>
      </c>
      <c r="I295" s="2">
        <v>34361.599999999999</v>
      </c>
      <c r="J295" s="3">
        <v>1456</v>
      </c>
      <c r="K295" s="19">
        <v>32905.599999999999</v>
      </c>
      <c r="L295" t="s">
        <v>673</v>
      </c>
      <c r="M295" s="29">
        <f t="shared" si="11"/>
        <v>29120</v>
      </c>
      <c r="N295" s="4">
        <f t="shared" si="12"/>
        <v>5241.5999999999995</v>
      </c>
      <c r="O295" s="4">
        <f t="shared" si="13"/>
        <v>34361.599999999999</v>
      </c>
    </row>
    <row r="296" spans="1:15" ht="40.5" x14ac:dyDescent="0.35">
      <c r="A296" s="22" t="s">
        <v>350</v>
      </c>
      <c r="B296" s="21" t="s">
        <v>351</v>
      </c>
      <c r="C296" s="23" t="s">
        <v>1070</v>
      </c>
      <c r="D296" s="22" t="s">
        <v>1205</v>
      </c>
      <c r="E296" s="22" t="s">
        <v>948</v>
      </c>
      <c r="F296" s="16">
        <v>45519</v>
      </c>
      <c r="G296" s="16">
        <v>45551</v>
      </c>
      <c r="H296" s="22" t="s">
        <v>1071</v>
      </c>
      <c r="I296" s="2">
        <v>23359.990088495579</v>
      </c>
      <c r="J296" s="3">
        <v>989.83008849557882</v>
      </c>
      <c r="K296" s="19">
        <v>22370.16</v>
      </c>
      <c r="L296" t="s">
        <v>674</v>
      </c>
      <c r="M296" s="29">
        <f t="shared" si="11"/>
        <v>19796.601769911507</v>
      </c>
      <c r="N296" s="4">
        <f t="shared" si="12"/>
        <v>3563.3883185840714</v>
      </c>
      <c r="O296" s="4">
        <f t="shared" si="13"/>
        <v>23359.990088495579</v>
      </c>
    </row>
    <row r="297" spans="1:15" ht="40.5" x14ac:dyDescent="0.35">
      <c r="A297" s="22" t="s">
        <v>350</v>
      </c>
      <c r="B297" s="21" t="s">
        <v>351</v>
      </c>
      <c r="C297" s="23" t="s">
        <v>1070</v>
      </c>
      <c r="D297" s="22" t="s">
        <v>1205</v>
      </c>
      <c r="E297" s="22" t="s">
        <v>949</v>
      </c>
      <c r="F297" s="16">
        <v>45519</v>
      </c>
      <c r="G297" s="16">
        <v>45551</v>
      </c>
      <c r="H297" s="22" t="s">
        <v>1071</v>
      </c>
      <c r="I297" s="2">
        <v>75444.479999999996</v>
      </c>
      <c r="J297" s="3">
        <v>3196.8000000000029</v>
      </c>
      <c r="K297" s="19">
        <v>72247.679999999993</v>
      </c>
      <c r="L297" t="s">
        <v>675</v>
      </c>
      <c r="M297" s="29">
        <f t="shared" si="11"/>
        <v>63936</v>
      </c>
      <c r="N297" s="4">
        <f t="shared" si="12"/>
        <v>11508.48</v>
      </c>
      <c r="O297" s="4">
        <f t="shared" si="13"/>
        <v>75444.479999999996</v>
      </c>
    </row>
    <row r="298" spans="1:15" ht="40.5" x14ac:dyDescent="0.35">
      <c r="A298" s="22" t="s">
        <v>350</v>
      </c>
      <c r="B298" s="21" t="s">
        <v>351</v>
      </c>
      <c r="C298" s="23" t="s">
        <v>1070</v>
      </c>
      <c r="D298" s="22" t="s">
        <v>1205</v>
      </c>
      <c r="E298" s="22" t="s">
        <v>950</v>
      </c>
      <c r="F298" s="16">
        <v>45519</v>
      </c>
      <c r="G298" s="16">
        <v>45551</v>
      </c>
      <c r="H298" s="22" t="s">
        <v>1071</v>
      </c>
      <c r="I298" s="2">
        <v>23359.990088495579</v>
      </c>
      <c r="J298" s="3">
        <v>989.83008849557882</v>
      </c>
      <c r="K298" s="19">
        <v>22370.16</v>
      </c>
      <c r="L298" t="s">
        <v>676</v>
      </c>
      <c r="M298" s="29">
        <f t="shared" si="11"/>
        <v>19796.601769911507</v>
      </c>
      <c r="N298" s="4">
        <f t="shared" si="12"/>
        <v>3563.3883185840714</v>
      </c>
      <c r="O298" s="4">
        <f t="shared" si="13"/>
        <v>23359.990088495579</v>
      </c>
    </row>
    <row r="299" spans="1:15" ht="40.5" x14ac:dyDescent="0.35">
      <c r="A299" s="22" t="s">
        <v>350</v>
      </c>
      <c r="B299" s="21" t="s">
        <v>351</v>
      </c>
      <c r="C299" s="23" t="s">
        <v>1070</v>
      </c>
      <c r="D299" s="22" t="s">
        <v>1205</v>
      </c>
      <c r="E299" s="22" t="s">
        <v>951</v>
      </c>
      <c r="F299" s="16">
        <v>45519</v>
      </c>
      <c r="G299" s="16">
        <v>45551</v>
      </c>
      <c r="H299" s="22" t="s">
        <v>1071</v>
      </c>
      <c r="I299" s="2">
        <v>17331.84</v>
      </c>
      <c r="J299" s="3">
        <v>734.40000000000146</v>
      </c>
      <c r="K299" s="19">
        <v>16597.439999999999</v>
      </c>
      <c r="L299" t="s">
        <v>677</v>
      </c>
      <c r="M299" s="29">
        <f t="shared" si="11"/>
        <v>14688</v>
      </c>
      <c r="N299" s="4">
        <f t="shared" si="12"/>
        <v>2643.8399999999997</v>
      </c>
      <c r="O299" s="4">
        <f t="shared" si="13"/>
        <v>17331.84</v>
      </c>
    </row>
    <row r="300" spans="1:15" ht="40.5" x14ac:dyDescent="0.35">
      <c r="A300" s="22" t="s">
        <v>350</v>
      </c>
      <c r="B300" s="21" t="s">
        <v>351</v>
      </c>
      <c r="C300" s="23" t="s">
        <v>1070</v>
      </c>
      <c r="D300" s="22" t="s">
        <v>1205</v>
      </c>
      <c r="E300" s="22" t="s">
        <v>952</v>
      </c>
      <c r="F300" s="16">
        <v>45519</v>
      </c>
      <c r="G300" s="16">
        <v>45551</v>
      </c>
      <c r="H300" s="22" t="s">
        <v>1071</v>
      </c>
      <c r="I300" s="2">
        <v>20900.160000000003</v>
      </c>
      <c r="J300" s="3">
        <v>885.60000000000218</v>
      </c>
      <c r="K300" s="19">
        <v>20014.560000000001</v>
      </c>
      <c r="L300" t="s">
        <v>678</v>
      </c>
      <c r="M300" s="29">
        <f t="shared" si="11"/>
        <v>17712.000000000004</v>
      </c>
      <c r="N300" s="4">
        <f t="shared" si="12"/>
        <v>3188.1600000000008</v>
      </c>
      <c r="O300" s="4">
        <f t="shared" si="13"/>
        <v>20900.160000000003</v>
      </c>
    </row>
    <row r="301" spans="1:15" ht="40.5" x14ac:dyDescent="0.35">
      <c r="A301" s="22" t="s">
        <v>350</v>
      </c>
      <c r="B301" s="21" t="s">
        <v>351</v>
      </c>
      <c r="C301" s="23" t="s">
        <v>1070</v>
      </c>
      <c r="D301" s="22" t="s">
        <v>1205</v>
      </c>
      <c r="E301" s="22" t="s">
        <v>953</v>
      </c>
      <c r="F301" s="16">
        <v>45519</v>
      </c>
      <c r="G301" s="16">
        <v>45551</v>
      </c>
      <c r="H301" s="22" t="s">
        <v>1071</v>
      </c>
      <c r="I301" s="2">
        <v>31605.119999999999</v>
      </c>
      <c r="J301" s="3">
        <v>1339.2000000000007</v>
      </c>
      <c r="K301" s="19">
        <v>30265.919999999998</v>
      </c>
      <c r="L301" t="s">
        <v>679</v>
      </c>
      <c r="M301" s="29">
        <f t="shared" si="11"/>
        <v>26784</v>
      </c>
      <c r="N301" s="4">
        <f t="shared" si="12"/>
        <v>4821.12</v>
      </c>
      <c r="O301" s="4">
        <f t="shared" si="13"/>
        <v>31605.119999999999</v>
      </c>
    </row>
    <row r="302" spans="1:15" ht="40.5" x14ac:dyDescent="0.35">
      <c r="A302" s="22" t="s">
        <v>350</v>
      </c>
      <c r="B302" s="21" t="s">
        <v>351</v>
      </c>
      <c r="C302" s="23" t="s">
        <v>1070</v>
      </c>
      <c r="D302" s="22" t="s">
        <v>1205</v>
      </c>
      <c r="E302" s="22" t="s">
        <v>954</v>
      </c>
      <c r="F302" s="16">
        <v>45519</v>
      </c>
      <c r="G302" s="16">
        <v>45551</v>
      </c>
      <c r="H302" s="22" t="s">
        <v>1071</v>
      </c>
      <c r="I302" s="2">
        <v>17600.034159292038</v>
      </c>
      <c r="J302" s="3">
        <v>745.76415929203722</v>
      </c>
      <c r="K302" s="19">
        <v>16854.27</v>
      </c>
      <c r="L302" t="s">
        <v>680</v>
      </c>
      <c r="M302" s="29">
        <f t="shared" si="11"/>
        <v>14915.28318584071</v>
      </c>
      <c r="N302" s="4">
        <f t="shared" si="12"/>
        <v>2684.7509734513278</v>
      </c>
      <c r="O302" s="4">
        <f t="shared" si="13"/>
        <v>17600.034159292038</v>
      </c>
    </row>
    <row r="303" spans="1:15" ht="40.5" x14ac:dyDescent="0.35">
      <c r="A303" s="22" t="s">
        <v>350</v>
      </c>
      <c r="B303" s="21" t="s">
        <v>351</v>
      </c>
      <c r="C303" s="23" t="s">
        <v>1070</v>
      </c>
      <c r="D303" s="22" t="s">
        <v>1205</v>
      </c>
      <c r="E303" s="22" t="s">
        <v>955</v>
      </c>
      <c r="F303" s="16">
        <v>45519</v>
      </c>
      <c r="G303" s="16">
        <v>45551</v>
      </c>
      <c r="H303" s="22" t="s">
        <v>1071</v>
      </c>
      <c r="I303" s="2">
        <v>26879.982300884956</v>
      </c>
      <c r="J303" s="3">
        <v>1138.9823008849562</v>
      </c>
      <c r="K303" s="19">
        <v>25741</v>
      </c>
      <c r="L303" t="s">
        <v>681</v>
      </c>
      <c r="M303" s="29">
        <f t="shared" si="11"/>
        <v>22779.646017699117</v>
      </c>
      <c r="N303" s="4">
        <f t="shared" si="12"/>
        <v>4100.3362831858412</v>
      </c>
      <c r="O303" s="4">
        <f t="shared" si="13"/>
        <v>26879.982300884956</v>
      </c>
    </row>
    <row r="304" spans="1:15" ht="40.5" x14ac:dyDescent="0.35">
      <c r="A304" s="22" t="s">
        <v>350</v>
      </c>
      <c r="B304" s="21" t="s">
        <v>351</v>
      </c>
      <c r="C304" s="23" t="s">
        <v>1070</v>
      </c>
      <c r="D304" s="22" t="s">
        <v>1205</v>
      </c>
      <c r="E304" s="22" t="s">
        <v>956</v>
      </c>
      <c r="F304" s="16">
        <v>45519</v>
      </c>
      <c r="G304" s="16">
        <v>45551</v>
      </c>
      <c r="H304" s="22" t="s">
        <v>1071</v>
      </c>
      <c r="I304" s="2">
        <v>33280.009911504429</v>
      </c>
      <c r="J304" s="3">
        <v>1410.1699115044285</v>
      </c>
      <c r="K304" s="19">
        <v>31869.84</v>
      </c>
      <c r="L304" t="s">
        <v>682</v>
      </c>
      <c r="M304" s="29">
        <f t="shared" si="11"/>
        <v>28203.3982300885</v>
      </c>
      <c r="N304" s="4">
        <f t="shared" si="12"/>
        <v>5076.6116814159295</v>
      </c>
      <c r="O304" s="4">
        <f t="shared" si="13"/>
        <v>33280.009911504429</v>
      </c>
    </row>
    <row r="305" spans="1:15" ht="40.5" x14ac:dyDescent="0.35">
      <c r="A305" s="22" t="s">
        <v>350</v>
      </c>
      <c r="B305" s="21" t="s">
        <v>351</v>
      </c>
      <c r="C305" s="23" t="s">
        <v>1070</v>
      </c>
      <c r="D305" s="22" t="s">
        <v>1205</v>
      </c>
      <c r="E305" s="22" t="s">
        <v>957</v>
      </c>
      <c r="F305" s="16">
        <v>45519</v>
      </c>
      <c r="G305" s="16">
        <v>45551</v>
      </c>
      <c r="H305" s="22" t="s">
        <v>1071</v>
      </c>
      <c r="I305" s="2">
        <v>29760.017699115047</v>
      </c>
      <c r="J305" s="3">
        <v>1261.0176991150474</v>
      </c>
      <c r="K305" s="19">
        <v>28499</v>
      </c>
      <c r="L305" t="s">
        <v>683</v>
      </c>
      <c r="M305" s="29">
        <f t="shared" si="11"/>
        <v>25220.353982300887</v>
      </c>
      <c r="N305" s="4">
        <f t="shared" si="12"/>
        <v>4539.6637168141597</v>
      </c>
      <c r="O305" s="4">
        <f t="shared" si="13"/>
        <v>29760.017699115047</v>
      </c>
    </row>
    <row r="306" spans="1:15" ht="40.5" x14ac:dyDescent="0.35">
      <c r="A306" s="22" t="s">
        <v>350</v>
      </c>
      <c r="B306" s="21" t="s">
        <v>351</v>
      </c>
      <c r="C306" s="23" t="s">
        <v>1070</v>
      </c>
      <c r="D306" s="22" t="s">
        <v>1205</v>
      </c>
      <c r="E306" s="22" t="s">
        <v>109</v>
      </c>
      <c r="F306" s="16">
        <v>45519</v>
      </c>
      <c r="G306" s="16">
        <v>45551</v>
      </c>
      <c r="H306" s="22" t="s">
        <v>1071</v>
      </c>
      <c r="I306" s="2">
        <v>30399.995398230094</v>
      </c>
      <c r="J306" s="3">
        <v>1288.1353982300934</v>
      </c>
      <c r="K306" s="19">
        <v>29111.86</v>
      </c>
      <c r="L306" t="s">
        <v>684</v>
      </c>
      <c r="M306" s="29">
        <f t="shared" si="11"/>
        <v>25762.707964601774</v>
      </c>
      <c r="N306" s="4">
        <f t="shared" si="12"/>
        <v>4637.2874336283194</v>
      </c>
      <c r="O306" s="4">
        <f t="shared" si="13"/>
        <v>30399.995398230094</v>
      </c>
    </row>
    <row r="307" spans="1:15" ht="40.5" x14ac:dyDescent="0.35">
      <c r="A307" s="22" t="s">
        <v>350</v>
      </c>
      <c r="B307" s="21" t="s">
        <v>351</v>
      </c>
      <c r="C307" s="23" t="s">
        <v>1070</v>
      </c>
      <c r="D307" s="22" t="s">
        <v>1205</v>
      </c>
      <c r="E307" s="22" t="s">
        <v>141</v>
      </c>
      <c r="F307" s="16">
        <v>45519</v>
      </c>
      <c r="G307" s="16">
        <v>45551</v>
      </c>
      <c r="H307" s="22" t="s">
        <v>1071</v>
      </c>
      <c r="I307" s="2">
        <v>24639.997699115047</v>
      </c>
      <c r="J307" s="3">
        <v>1044.0676991150467</v>
      </c>
      <c r="K307" s="19">
        <v>23595.93</v>
      </c>
      <c r="L307" t="s">
        <v>685</v>
      </c>
      <c r="M307" s="29">
        <f t="shared" si="11"/>
        <v>20881.353982300887</v>
      </c>
      <c r="N307" s="4">
        <f t="shared" si="12"/>
        <v>3758.6437168141597</v>
      </c>
      <c r="O307" s="4">
        <f t="shared" si="13"/>
        <v>24639.997699115047</v>
      </c>
    </row>
    <row r="308" spans="1:15" ht="40.5" x14ac:dyDescent="0.35">
      <c r="A308" s="22" t="s">
        <v>350</v>
      </c>
      <c r="B308" s="21" t="s">
        <v>351</v>
      </c>
      <c r="C308" s="23" t="s">
        <v>1070</v>
      </c>
      <c r="D308" s="22" t="s">
        <v>1205</v>
      </c>
      <c r="E308" s="22" t="s">
        <v>958</v>
      </c>
      <c r="F308" s="16">
        <v>45519</v>
      </c>
      <c r="G308" s="16">
        <v>45551</v>
      </c>
      <c r="H308" s="22" t="s">
        <v>1071</v>
      </c>
      <c r="I308" s="2">
        <v>35359.973982300886</v>
      </c>
      <c r="J308" s="3">
        <v>1498.3039823008876</v>
      </c>
      <c r="K308" s="19">
        <v>33861.67</v>
      </c>
      <c r="L308" t="s">
        <v>686</v>
      </c>
      <c r="M308" s="29">
        <f t="shared" si="11"/>
        <v>29966.079646017701</v>
      </c>
      <c r="N308" s="4">
        <f t="shared" si="12"/>
        <v>5393.894336283186</v>
      </c>
      <c r="O308" s="4">
        <f t="shared" si="13"/>
        <v>35359.973982300886</v>
      </c>
    </row>
    <row r="309" spans="1:15" ht="40.5" x14ac:dyDescent="0.35">
      <c r="A309" s="22" t="s">
        <v>350</v>
      </c>
      <c r="B309" s="21" t="s">
        <v>351</v>
      </c>
      <c r="C309" s="23" t="s">
        <v>1070</v>
      </c>
      <c r="D309" s="22" t="s">
        <v>1205</v>
      </c>
      <c r="E309" s="22" t="s">
        <v>959</v>
      </c>
      <c r="F309" s="16">
        <v>45519</v>
      </c>
      <c r="G309" s="16">
        <v>45551</v>
      </c>
      <c r="H309" s="22" t="s">
        <v>1071</v>
      </c>
      <c r="I309" s="2">
        <v>28128.265663716815</v>
      </c>
      <c r="J309" s="3">
        <v>1191.8756637168153</v>
      </c>
      <c r="K309" s="19">
        <v>26936.39</v>
      </c>
      <c r="L309" t="s">
        <v>687</v>
      </c>
      <c r="M309" s="29">
        <f t="shared" si="11"/>
        <v>23837.513274336285</v>
      </c>
      <c r="N309" s="4">
        <f t="shared" si="12"/>
        <v>4290.752389380531</v>
      </c>
      <c r="O309" s="4">
        <f t="shared" si="13"/>
        <v>28128.265663716815</v>
      </c>
    </row>
    <row r="310" spans="1:15" ht="40.5" x14ac:dyDescent="0.35">
      <c r="A310" s="22" t="s">
        <v>350</v>
      </c>
      <c r="B310" s="21" t="s">
        <v>351</v>
      </c>
      <c r="C310" s="23" t="s">
        <v>1070</v>
      </c>
      <c r="D310" s="22" t="s">
        <v>1205</v>
      </c>
      <c r="E310" s="22" t="s">
        <v>960</v>
      </c>
      <c r="F310" s="16">
        <v>45519</v>
      </c>
      <c r="G310" s="16">
        <v>45551</v>
      </c>
      <c r="H310" s="22" t="s">
        <v>1071</v>
      </c>
      <c r="I310" s="2">
        <v>27520.012212389382</v>
      </c>
      <c r="J310" s="3">
        <v>1166.1022123893817</v>
      </c>
      <c r="K310" s="19">
        <v>26353.91</v>
      </c>
      <c r="L310" t="s">
        <v>688</v>
      </c>
      <c r="M310" s="29">
        <f t="shared" si="11"/>
        <v>23322.044247787613</v>
      </c>
      <c r="N310" s="4">
        <f t="shared" si="12"/>
        <v>4197.9679646017703</v>
      </c>
      <c r="O310" s="4">
        <f t="shared" si="13"/>
        <v>27520.012212389382</v>
      </c>
    </row>
    <row r="311" spans="1:15" ht="40.5" x14ac:dyDescent="0.35">
      <c r="A311" s="22" t="s">
        <v>350</v>
      </c>
      <c r="B311" s="21" t="s">
        <v>351</v>
      </c>
      <c r="C311" s="23" t="s">
        <v>1070</v>
      </c>
      <c r="D311" s="22" t="s">
        <v>1205</v>
      </c>
      <c r="E311" s="22" t="s">
        <v>103</v>
      </c>
      <c r="F311" s="16">
        <v>45519</v>
      </c>
      <c r="G311" s="16">
        <v>45551</v>
      </c>
      <c r="H311" s="22" t="s">
        <v>1071</v>
      </c>
      <c r="I311" s="2">
        <v>43839.965663716815</v>
      </c>
      <c r="J311" s="3">
        <v>1857.625663716819</v>
      </c>
      <c r="K311" s="19">
        <v>41982.34</v>
      </c>
      <c r="L311" t="s">
        <v>689</v>
      </c>
      <c r="M311" s="29">
        <f t="shared" si="11"/>
        <v>37152.513274336285</v>
      </c>
      <c r="N311" s="4">
        <f t="shared" si="12"/>
        <v>6687.4523893805308</v>
      </c>
      <c r="O311" s="4">
        <f t="shared" si="13"/>
        <v>43839.965663716815</v>
      </c>
    </row>
    <row r="312" spans="1:15" ht="40.5" x14ac:dyDescent="0.35">
      <c r="A312" s="22" t="s">
        <v>350</v>
      </c>
      <c r="B312" s="21" t="s">
        <v>351</v>
      </c>
      <c r="C312" s="23" t="s">
        <v>1070</v>
      </c>
      <c r="D312" s="22" t="s">
        <v>1205</v>
      </c>
      <c r="E312" s="22" t="s">
        <v>961</v>
      </c>
      <c r="F312" s="16">
        <v>45519</v>
      </c>
      <c r="G312" s="16">
        <v>45551</v>
      </c>
      <c r="H312" s="22" t="s">
        <v>1071</v>
      </c>
      <c r="I312" s="2">
        <v>26879.982300884956</v>
      </c>
      <c r="J312" s="3">
        <v>1138.9823008849562</v>
      </c>
      <c r="K312" s="19">
        <v>25741</v>
      </c>
      <c r="L312" t="s">
        <v>690</v>
      </c>
      <c r="M312" s="29">
        <f t="shared" si="11"/>
        <v>22779.646017699117</v>
      </c>
      <c r="N312" s="4">
        <f t="shared" si="12"/>
        <v>4100.3362831858412</v>
      </c>
      <c r="O312" s="4">
        <f t="shared" si="13"/>
        <v>26879.982300884956</v>
      </c>
    </row>
    <row r="313" spans="1:15" ht="40.5" x14ac:dyDescent="0.35">
      <c r="A313" s="22" t="s">
        <v>350</v>
      </c>
      <c r="B313" s="21" t="s">
        <v>351</v>
      </c>
      <c r="C313" s="23" t="s">
        <v>1070</v>
      </c>
      <c r="D313" s="22" t="s">
        <v>1205</v>
      </c>
      <c r="E313" s="22" t="s">
        <v>104</v>
      </c>
      <c r="F313" s="16">
        <v>45519</v>
      </c>
      <c r="G313" s="16">
        <v>45551</v>
      </c>
      <c r="H313" s="22" t="s">
        <v>1071</v>
      </c>
      <c r="I313" s="2">
        <v>41600.022831858412</v>
      </c>
      <c r="J313" s="3">
        <v>1762.7128318584146</v>
      </c>
      <c r="K313" s="19">
        <v>39837.31</v>
      </c>
      <c r="L313" t="s">
        <v>691</v>
      </c>
      <c r="M313" s="29">
        <f t="shared" si="11"/>
        <v>35254.256637168146</v>
      </c>
      <c r="N313" s="4">
        <f t="shared" si="12"/>
        <v>6345.7661946902663</v>
      </c>
      <c r="O313" s="4">
        <f t="shared" si="13"/>
        <v>41600.022831858412</v>
      </c>
    </row>
    <row r="314" spans="1:15" ht="40.5" x14ac:dyDescent="0.35">
      <c r="A314" s="22" t="s">
        <v>350</v>
      </c>
      <c r="B314" s="21" t="s">
        <v>351</v>
      </c>
      <c r="C314" s="23" t="s">
        <v>1070</v>
      </c>
      <c r="D314" s="22" t="s">
        <v>1205</v>
      </c>
      <c r="E314" s="22" t="s">
        <v>98</v>
      </c>
      <c r="F314" s="16">
        <v>45519</v>
      </c>
      <c r="G314" s="16">
        <v>45551</v>
      </c>
      <c r="H314" s="22" t="s">
        <v>1071</v>
      </c>
      <c r="I314" s="2">
        <v>35840.004247787612</v>
      </c>
      <c r="J314" s="3">
        <v>1518.6442477876117</v>
      </c>
      <c r="K314" s="19">
        <v>34321.360000000001</v>
      </c>
      <c r="L314" t="s">
        <v>692</v>
      </c>
      <c r="M314" s="29">
        <f t="shared" si="11"/>
        <v>30372.884955752215</v>
      </c>
      <c r="N314" s="4">
        <f t="shared" si="12"/>
        <v>5467.1192920353988</v>
      </c>
      <c r="O314" s="4">
        <f t="shared" si="13"/>
        <v>35840.004247787612</v>
      </c>
    </row>
    <row r="315" spans="1:15" ht="40.5" x14ac:dyDescent="0.35">
      <c r="A315" s="22" t="s">
        <v>350</v>
      </c>
      <c r="B315" s="21" t="s">
        <v>351</v>
      </c>
      <c r="C315" s="23" t="s">
        <v>1070</v>
      </c>
      <c r="D315" s="22" t="s">
        <v>1205</v>
      </c>
      <c r="E315" s="22" t="s">
        <v>73</v>
      </c>
      <c r="F315" s="16">
        <v>45519</v>
      </c>
      <c r="G315" s="16">
        <v>45551</v>
      </c>
      <c r="H315" s="22" t="s">
        <v>1071</v>
      </c>
      <c r="I315" s="2">
        <v>37440.032035398232</v>
      </c>
      <c r="J315" s="3">
        <v>1586.442035398235</v>
      </c>
      <c r="K315" s="19">
        <v>35853.589999999997</v>
      </c>
      <c r="L315" t="s">
        <v>693</v>
      </c>
      <c r="M315" s="29">
        <f t="shared" si="11"/>
        <v>31728.840707964602</v>
      </c>
      <c r="N315" s="4">
        <f t="shared" si="12"/>
        <v>5711.1913274336284</v>
      </c>
      <c r="O315" s="4">
        <f t="shared" si="13"/>
        <v>37440.032035398232</v>
      </c>
    </row>
    <row r="316" spans="1:15" ht="40.5" x14ac:dyDescent="0.35">
      <c r="A316" s="22" t="s">
        <v>350</v>
      </c>
      <c r="B316" s="21" t="s">
        <v>351</v>
      </c>
      <c r="C316" s="23" t="s">
        <v>1070</v>
      </c>
      <c r="D316" s="22" t="s">
        <v>1205</v>
      </c>
      <c r="E316" s="22" t="s">
        <v>962</v>
      </c>
      <c r="F316" s="16">
        <v>45519</v>
      </c>
      <c r="G316" s="16">
        <v>45551</v>
      </c>
      <c r="H316" s="22" t="s">
        <v>1071</v>
      </c>
      <c r="I316" s="2">
        <v>23359.990088495579</v>
      </c>
      <c r="J316" s="3">
        <v>989.83008849557882</v>
      </c>
      <c r="K316" s="19">
        <v>22370.16</v>
      </c>
      <c r="L316" t="s">
        <v>694</v>
      </c>
      <c r="M316" s="29">
        <f t="shared" si="11"/>
        <v>19796.601769911507</v>
      </c>
      <c r="N316" s="4">
        <f t="shared" si="12"/>
        <v>3563.3883185840714</v>
      </c>
      <c r="O316" s="4">
        <f t="shared" si="13"/>
        <v>23359.990088495579</v>
      </c>
    </row>
    <row r="317" spans="1:15" ht="40.5" x14ac:dyDescent="0.35">
      <c r="A317" s="22" t="s">
        <v>350</v>
      </c>
      <c r="B317" s="21" t="s">
        <v>351</v>
      </c>
      <c r="C317" s="23" t="s">
        <v>1070</v>
      </c>
      <c r="D317" s="22" t="s">
        <v>1205</v>
      </c>
      <c r="E317" s="22" t="s">
        <v>963</v>
      </c>
      <c r="F317" s="16">
        <v>45519</v>
      </c>
      <c r="G317" s="16">
        <v>45551</v>
      </c>
      <c r="H317" s="22" t="s">
        <v>1071</v>
      </c>
      <c r="I317" s="2">
        <v>29760.017699115047</v>
      </c>
      <c r="J317" s="3">
        <v>1261.0176991150474</v>
      </c>
      <c r="K317" s="19">
        <v>28499</v>
      </c>
      <c r="L317" t="s">
        <v>695</v>
      </c>
      <c r="M317" s="29">
        <f t="shared" si="11"/>
        <v>25220.353982300887</v>
      </c>
      <c r="N317" s="4">
        <f t="shared" si="12"/>
        <v>4539.6637168141597</v>
      </c>
      <c r="O317" s="4">
        <f t="shared" si="13"/>
        <v>29760.017699115047</v>
      </c>
    </row>
    <row r="318" spans="1:15" ht="40.5" x14ac:dyDescent="0.35">
      <c r="A318" s="22" t="s">
        <v>350</v>
      </c>
      <c r="B318" s="21" t="s">
        <v>351</v>
      </c>
      <c r="C318" s="23" t="s">
        <v>1070</v>
      </c>
      <c r="D318" s="22" t="s">
        <v>1205</v>
      </c>
      <c r="E318" s="22" t="s">
        <v>964</v>
      </c>
      <c r="F318" s="16">
        <v>45519</v>
      </c>
      <c r="G318" s="16">
        <v>45551</v>
      </c>
      <c r="H318" s="22" t="s">
        <v>1071</v>
      </c>
      <c r="I318" s="2">
        <v>20799.995752212391</v>
      </c>
      <c r="J318" s="3">
        <v>881.35575221239196</v>
      </c>
      <c r="K318" s="19">
        <v>19918.64</v>
      </c>
      <c r="L318" t="s">
        <v>696</v>
      </c>
      <c r="M318" s="29">
        <f t="shared" si="11"/>
        <v>17627.115044247788</v>
      </c>
      <c r="N318" s="4">
        <f t="shared" si="12"/>
        <v>3172.8807079646017</v>
      </c>
      <c r="O318" s="4">
        <f t="shared" si="13"/>
        <v>20799.995752212391</v>
      </c>
    </row>
    <row r="319" spans="1:15" ht="40.5" x14ac:dyDescent="0.35">
      <c r="A319" s="22" t="s">
        <v>350</v>
      </c>
      <c r="B319" s="21" t="s">
        <v>351</v>
      </c>
      <c r="C319" s="23" t="s">
        <v>1070</v>
      </c>
      <c r="D319" s="22" t="s">
        <v>1205</v>
      </c>
      <c r="E319" s="22" t="s">
        <v>965</v>
      </c>
      <c r="F319" s="16">
        <v>45519</v>
      </c>
      <c r="G319" s="16">
        <v>45551</v>
      </c>
      <c r="H319" s="22" t="s">
        <v>1071</v>
      </c>
      <c r="I319" s="2">
        <v>9040.0008849557544</v>
      </c>
      <c r="J319" s="3">
        <v>383.05088495575365</v>
      </c>
      <c r="K319" s="19">
        <v>8656.9500000000007</v>
      </c>
      <c r="L319" t="s">
        <v>697</v>
      </c>
      <c r="M319" s="29">
        <f t="shared" si="11"/>
        <v>7661.0176991150456</v>
      </c>
      <c r="N319" s="4">
        <f t="shared" si="12"/>
        <v>1378.9831858407081</v>
      </c>
      <c r="O319" s="4">
        <f t="shared" si="13"/>
        <v>9040.0008849557544</v>
      </c>
    </row>
    <row r="320" spans="1:15" ht="40.5" x14ac:dyDescent="0.35">
      <c r="A320" s="22" t="s">
        <v>350</v>
      </c>
      <c r="B320" s="21" t="s">
        <v>351</v>
      </c>
      <c r="C320" s="23" t="s">
        <v>1070</v>
      </c>
      <c r="D320" s="22" t="s">
        <v>1205</v>
      </c>
      <c r="E320" s="22" t="s">
        <v>966</v>
      </c>
      <c r="F320" s="16">
        <v>45519</v>
      </c>
      <c r="G320" s="16">
        <v>45551</v>
      </c>
      <c r="H320" s="22" t="s">
        <v>1071</v>
      </c>
      <c r="I320" s="2">
        <v>40289.920000000006</v>
      </c>
      <c r="J320" s="3">
        <v>1707.2000000000044</v>
      </c>
      <c r="K320" s="19">
        <v>38582.720000000001</v>
      </c>
      <c r="L320" t="s">
        <v>698</v>
      </c>
      <c r="M320" s="29">
        <f t="shared" si="11"/>
        <v>34144.000000000007</v>
      </c>
      <c r="N320" s="4">
        <f t="shared" si="12"/>
        <v>6145.920000000001</v>
      </c>
      <c r="O320" s="4">
        <f t="shared" si="13"/>
        <v>40289.920000000006</v>
      </c>
    </row>
    <row r="321" spans="1:15" ht="40.5" x14ac:dyDescent="0.35">
      <c r="A321" s="22" t="s">
        <v>350</v>
      </c>
      <c r="B321" s="21" t="s">
        <v>351</v>
      </c>
      <c r="C321" s="23" t="s">
        <v>1070</v>
      </c>
      <c r="D321" s="22" t="s">
        <v>1205</v>
      </c>
      <c r="E321" s="22" t="s">
        <v>967</v>
      </c>
      <c r="F321" s="16">
        <v>45519</v>
      </c>
      <c r="G321" s="16">
        <v>45551</v>
      </c>
      <c r="H321" s="22" t="s">
        <v>1071</v>
      </c>
      <c r="I321" s="2">
        <v>42291.199999999997</v>
      </c>
      <c r="J321" s="3">
        <v>1792</v>
      </c>
      <c r="K321" s="19">
        <v>40499.199999999997</v>
      </c>
      <c r="L321" t="s">
        <v>699</v>
      </c>
      <c r="M321" s="29">
        <f t="shared" si="11"/>
        <v>35840</v>
      </c>
      <c r="N321" s="4">
        <f t="shared" si="12"/>
        <v>6451.2</v>
      </c>
      <c r="O321" s="4">
        <f t="shared" si="13"/>
        <v>42291.199999999997</v>
      </c>
    </row>
    <row r="322" spans="1:15" ht="40.5" x14ac:dyDescent="0.35">
      <c r="A322" s="22" t="s">
        <v>350</v>
      </c>
      <c r="B322" s="21" t="s">
        <v>351</v>
      </c>
      <c r="C322" s="23" t="s">
        <v>1070</v>
      </c>
      <c r="D322" s="22" t="s">
        <v>1205</v>
      </c>
      <c r="E322" s="22" t="s">
        <v>968</v>
      </c>
      <c r="F322" s="16">
        <v>45519</v>
      </c>
      <c r="G322" s="16">
        <v>45551</v>
      </c>
      <c r="H322" s="22" t="s">
        <v>1071</v>
      </c>
      <c r="I322" s="2">
        <v>346636.79999999999</v>
      </c>
      <c r="J322" s="3">
        <v>14688</v>
      </c>
      <c r="K322" s="19">
        <v>331948.79999999999</v>
      </c>
      <c r="L322" t="s">
        <v>700</v>
      </c>
      <c r="M322" s="29">
        <f t="shared" si="11"/>
        <v>293760</v>
      </c>
      <c r="N322" s="4">
        <f t="shared" si="12"/>
        <v>52876.799999999996</v>
      </c>
      <c r="O322" s="4">
        <f t="shared" si="13"/>
        <v>346636.79999999999</v>
      </c>
    </row>
    <row r="323" spans="1:15" ht="40.5" x14ac:dyDescent="0.35">
      <c r="A323" s="22" t="s">
        <v>350</v>
      </c>
      <c r="B323" s="21" t="s">
        <v>351</v>
      </c>
      <c r="C323" s="23" t="s">
        <v>1070</v>
      </c>
      <c r="D323" s="22" t="s">
        <v>1205</v>
      </c>
      <c r="E323" s="22" t="s">
        <v>969</v>
      </c>
      <c r="F323" s="16">
        <v>45519</v>
      </c>
      <c r="G323" s="16">
        <v>45551</v>
      </c>
      <c r="H323" s="22" t="s">
        <v>1071</v>
      </c>
      <c r="I323" s="2">
        <v>33280.009911504429</v>
      </c>
      <c r="J323" s="3">
        <v>1410.1699115044285</v>
      </c>
      <c r="K323" s="19">
        <v>31869.84</v>
      </c>
      <c r="L323" t="s">
        <v>701</v>
      </c>
      <c r="M323" s="29">
        <f t="shared" si="11"/>
        <v>28203.3982300885</v>
      </c>
      <c r="N323" s="4">
        <f t="shared" si="12"/>
        <v>5076.6116814159295</v>
      </c>
      <c r="O323" s="4">
        <f t="shared" si="13"/>
        <v>33280.009911504429</v>
      </c>
    </row>
    <row r="324" spans="1:15" ht="40.5" x14ac:dyDescent="0.35">
      <c r="A324" s="22" t="s">
        <v>350</v>
      </c>
      <c r="B324" s="21" t="s">
        <v>351</v>
      </c>
      <c r="C324" s="23" t="s">
        <v>1070</v>
      </c>
      <c r="D324" s="22" t="s">
        <v>1205</v>
      </c>
      <c r="E324" s="22" t="s">
        <v>970</v>
      </c>
      <c r="F324" s="16">
        <v>45519</v>
      </c>
      <c r="G324" s="16">
        <v>45551</v>
      </c>
      <c r="H324" s="22" t="s">
        <v>1071</v>
      </c>
      <c r="I324" s="2">
        <v>37439.979823008856</v>
      </c>
      <c r="J324" s="3">
        <v>1586.4398230088555</v>
      </c>
      <c r="K324" s="19">
        <v>35853.54</v>
      </c>
      <c r="L324" t="s">
        <v>702</v>
      </c>
      <c r="M324" s="29">
        <f t="shared" si="11"/>
        <v>31728.796460176996</v>
      </c>
      <c r="N324" s="4">
        <f t="shared" si="12"/>
        <v>5711.1833628318591</v>
      </c>
      <c r="O324" s="4">
        <f t="shared" si="13"/>
        <v>37439.979823008856</v>
      </c>
    </row>
    <row r="325" spans="1:15" ht="40.5" x14ac:dyDescent="0.35">
      <c r="A325" s="22" t="s">
        <v>350</v>
      </c>
      <c r="B325" s="21" t="s">
        <v>351</v>
      </c>
      <c r="C325" s="23" t="s">
        <v>1070</v>
      </c>
      <c r="D325" s="22" t="s">
        <v>1205</v>
      </c>
      <c r="E325" s="22" t="s">
        <v>943</v>
      </c>
      <c r="F325" s="16">
        <v>45519</v>
      </c>
      <c r="G325" s="16">
        <v>45551</v>
      </c>
      <c r="H325" s="22" t="s">
        <v>1071</v>
      </c>
      <c r="I325" s="2">
        <v>19199.988849557521</v>
      </c>
      <c r="J325" s="3">
        <v>813.55884955752117</v>
      </c>
      <c r="K325" s="19">
        <v>18386.43</v>
      </c>
      <c r="L325" t="s">
        <v>703</v>
      </c>
      <c r="M325" s="29">
        <f t="shared" si="11"/>
        <v>16271.176991150443</v>
      </c>
      <c r="N325" s="4">
        <f t="shared" si="12"/>
        <v>2928.8118584070799</v>
      </c>
      <c r="O325" s="4">
        <f t="shared" si="13"/>
        <v>19199.988849557521</v>
      </c>
    </row>
    <row r="326" spans="1:15" ht="81" x14ac:dyDescent="0.35">
      <c r="A326" s="22" t="s">
        <v>352</v>
      </c>
      <c r="B326" s="21" t="s">
        <v>353</v>
      </c>
      <c r="C326" s="23" t="s">
        <v>1144</v>
      </c>
      <c r="D326" s="22" t="s">
        <v>1206</v>
      </c>
      <c r="E326" s="22" t="s">
        <v>971</v>
      </c>
      <c r="F326" s="16">
        <v>45526</v>
      </c>
      <c r="G326" s="16">
        <v>45553</v>
      </c>
      <c r="H326" s="22" t="s">
        <v>1145</v>
      </c>
      <c r="I326" s="2">
        <v>104999.99</v>
      </c>
      <c r="J326" s="3">
        <v>4449.1500000000087</v>
      </c>
      <c r="K326" s="19">
        <v>100550.84</v>
      </c>
      <c r="L326" t="s">
        <v>704</v>
      </c>
      <c r="M326" s="29">
        <f t="shared" si="11"/>
        <v>88983.04424778762</v>
      </c>
      <c r="N326" s="4">
        <f t="shared" si="12"/>
        <v>16016.947964601772</v>
      </c>
      <c r="O326" s="4">
        <f t="shared" si="13"/>
        <v>104999.99221238939</v>
      </c>
    </row>
    <row r="327" spans="1:15" ht="60.75" x14ac:dyDescent="0.35">
      <c r="A327" s="22" t="s">
        <v>354</v>
      </c>
      <c r="B327" s="21" t="s">
        <v>355</v>
      </c>
      <c r="C327" s="23" t="s">
        <v>1034</v>
      </c>
      <c r="D327" s="22" t="s">
        <v>1175</v>
      </c>
      <c r="E327" s="22" t="s">
        <v>972</v>
      </c>
      <c r="F327" s="16">
        <v>45551</v>
      </c>
      <c r="G327" s="16">
        <v>45560</v>
      </c>
      <c r="H327" s="22" t="s">
        <v>1146</v>
      </c>
      <c r="I327" s="2">
        <v>452990.2</v>
      </c>
      <c r="J327" s="3">
        <v>19194.5</v>
      </c>
      <c r="K327" s="19">
        <v>433795.7</v>
      </c>
      <c r="L327" t="s">
        <v>705</v>
      </c>
      <c r="M327" s="29">
        <f t="shared" si="11"/>
        <v>383890.00000000006</v>
      </c>
      <c r="N327" s="4">
        <f t="shared" si="12"/>
        <v>69100.200000000012</v>
      </c>
      <c r="O327" s="4">
        <f t="shared" si="13"/>
        <v>452990.20000000007</v>
      </c>
    </row>
    <row r="328" spans="1:15" ht="40.5" x14ac:dyDescent="0.35">
      <c r="A328" s="22" t="s">
        <v>356</v>
      </c>
      <c r="B328" s="21" t="s">
        <v>357</v>
      </c>
      <c r="C328" s="23" t="s">
        <v>1012</v>
      </c>
      <c r="D328" s="22" t="s">
        <v>1168</v>
      </c>
      <c r="E328" s="22" t="s">
        <v>973</v>
      </c>
      <c r="F328" s="16">
        <v>45532</v>
      </c>
      <c r="G328" s="16">
        <v>45551</v>
      </c>
      <c r="H328" s="22" t="s">
        <v>1147</v>
      </c>
      <c r="I328" s="2">
        <v>64900</v>
      </c>
      <c r="J328" s="3">
        <v>2750</v>
      </c>
      <c r="K328" s="19">
        <v>62150</v>
      </c>
      <c r="L328" t="s">
        <v>706</v>
      </c>
      <c r="M328" s="29">
        <f t="shared" si="11"/>
        <v>55000.000000000007</v>
      </c>
      <c r="N328" s="4">
        <f t="shared" si="12"/>
        <v>9900.0000000000018</v>
      </c>
      <c r="O328" s="4">
        <f t="shared" si="13"/>
        <v>64900.000000000007</v>
      </c>
    </row>
    <row r="329" spans="1:15" ht="81" x14ac:dyDescent="0.35">
      <c r="A329" s="22" t="s">
        <v>358</v>
      </c>
      <c r="B329" s="21" t="s">
        <v>359</v>
      </c>
      <c r="C329" s="23" t="s">
        <v>1057</v>
      </c>
      <c r="D329" s="22" t="s">
        <v>1180</v>
      </c>
      <c r="E329" s="22" t="s">
        <v>974</v>
      </c>
      <c r="F329" s="16">
        <v>45531</v>
      </c>
      <c r="G329" s="16">
        <v>45547</v>
      </c>
      <c r="H329" s="22" t="s">
        <v>1148</v>
      </c>
      <c r="I329" s="2">
        <v>18600</v>
      </c>
      <c r="J329" s="3">
        <v>0</v>
      </c>
      <c r="K329" s="19">
        <v>18600</v>
      </c>
      <c r="L329" t="s">
        <v>707</v>
      </c>
      <c r="M329" s="29">
        <f t="shared" si="11"/>
        <v>16460.176991150445</v>
      </c>
      <c r="N329" s="4">
        <f t="shared" si="12"/>
        <v>2962.8318584070798</v>
      </c>
      <c r="O329" s="4">
        <f t="shared" si="13"/>
        <v>19423.008849557526</v>
      </c>
    </row>
    <row r="330" spans="1:15" ht="40.5" x14ac:dyDescent="0.35">
      <c r="A330" s="22" t="s">
        <v>177</v>
      </c>
      <c r="B330" s="21" t="s">
        <v>178</v>
      </c>
      <c r="C330" s="23" t="s">
        <v>1149</v>
      </c>
      <c r="D330" s="22" t="s">
        <v>1207</v>
      </c>
      <c r="E330" s="22" t="s">
        <v>975</v>
      </c>
      <c r="F330" s="16">
        <v>45552</v>
      </c>
      <c r="G330" s="16">
        <v>45561</v>
      </c>
      <c r="H330" s="22" t="s">
        <v>1055</v>
      </c>
      <c r="I330" s="2">
        <v>1034749.67</v>
      </c>
      <c r="J330" s="3">
        <v>43845.330000000075</v>
      </c>
      <c r="K330" s="19">
        <v>990904.34</v>
      </c>
      <c r="L330" t="s">
        <v>708</v>
      </c>
      <c r="M330" s="29">
        <f t="shared" si="11"/>
        <v>876906.49557522126</v>
      </c>
      <c r="N330" s="4">
        <f t="shared" si="12"/>
        <v>157843.16920353982</v>
      </c>
      <c r="O330" s="4">
        <f t="shared" si="13"/>
        <v>1034749.6647787611</v>
      </c>
    </row>
    <row r="331" spans="1:15" ht="60.75" x14ac:dyDescent="0.35">
      <c r="A331" s="22" t="s">
        <v>179</v>
      </c>
      <c r="B331" s="21" t="s">
        <v>180</v>
      </c>
      <c r="C331" s="23" t="s">
        <v>1038</v>
      </c>
      <c r="D331" s="22" t="s">
        <v>1176</v>
      </c>
      <c r="E331" s="22" t="s">
        <v>976</v>
      </c>
      <c r="F331" s="16">
        <v>45526</v>
      </c>
      <c r="G331" s="16">
        <v>45553</v>
      </c>
      <c r="H331" s="22" t="s">
        <v>1150</v>
      </c>
      <c r="I331" s="2">
        <v>233923.20000000001</v>
      </c>
      <c r="J331" s="3">
        <v>20616.960000000021</v>
      </c>
      <c r="K331" s="19">
        <v>213306.23999999999</v>
      </c>
      <c r="L331" t="s">
        <v>709</v>
      </c>
      <c r="M331" s="29">
        <f t="shared" si="11"/>
        <v>188766.58407079647</v>
      </c>
      <c r="N331" s="4">
        <f t="shared" si="12"/>
        <v>33977.985132743364</v>
      </c>
      <c r="O331" s="4">
        <f t="shared" si="13"/>
        <v>222744.56920353984</v>
      </c>
    </row>
    <row r="332" spans="1:15" ht="40.5" x14ac:dyDescent="0.35">
      <c r="A332" s="22" t="s">
        <v>360</v>
      </c>
      <c r="B332" s="21" t="s">
        <v>361</v>
      </c>
      <c r="C332" s="23" t="s">
        <v>1111</v>
      </c>
      <c r="D332" s="22" t="s">
        <v>1194</v>
      </c>
      <c r="E332" s="22" t="s">
        <v>977</v>
      </c>
      <c r="F332" s="16">
        <v>45478</v>
      </c>
      <c r="G332" s="16">
        <v>45565</v>
      </c>
      <c r="H332" s="22" t="s">
        <v>1151</v>
      </c>
      <c r="I332" s="2">
        <v>10741.99</v>
      </c>
      <c r="J332" s="3">
        <v>455.17000000000007</v>
      </c>
      <c r="K332" s="19">
        <v>10286.82</v>
      </c>
      <c r="L332" t="s">
        <v>710</v>
      </c>
      <c r="M332" s="29">
        <f t="shared" ref="M332:M360" si="14">+K332/(1+0.18-0.05)</f>
        <v>9103.3805309734526</v>
      </c>
      <c r="N332" s="4">
        <f t="shared" ref="N332:N365" si="15">+M332*0.18</f>
        <v>1638.6084955752215</v>
      </c>
      <c r="O332" s="4">
        <f t="shared" ref="O332:O365" si="16">SUBTOTAL(9,M332:N332)</f>
        <v>10741.989026548674</v>
      </c>
    </row>
    <row r="333" spans="1:15" ht="40.5" x14ac:dyDescent="0.35">
      <c r="A333" s="22" t="s">
        <v>181</v>
      </c>
      <c r="B333" s="21" t="s">
        <v>182</v>
      </c>
      <c r="C333" s="23" t="s">
        <v>1012</v>
      </c>
      <c r="D333" s="22" t="s">
        <v>1168</v>
      </c>
      <c r="E333" s="22" t="s">
        <v>978</v>
      </c>
      <c r="F333" s="16">
        <v>45537</v>
      </c>
      <c r="G333" s="16">
        <v>45553</v>
      </c>
      <c r="H333" s="22" t="s">
        <v>1152</v>
      </c>
      <c r="I333" s="2">
        <v>51920</v>
      </c>
      <c r="J333" s="3">
        <v>2200</v>
      </c>
      <c r="K333" s="19">
        <v>49720</v>
      </c>
      <c r="L333" t="s">
        <v>711</v>
      </c>
      <c r="M333" s="29">
        <f t="shared" si="14"/>
        <v>44000.000000000007</v>
      </c>
      <c r="N333" s="4">
        <f t="shared" si="15"/>
        <v>7920.0000000000009</v>
      </c>
      <c r="O333" s="4">
        <f t="shared" si="16"/>
        <v>51920.000000000007</v>
      </c>
    </row>
    <row r="334" spans="1:15" ht="60.75" x14ac:dyDescent="0.35">
      <c r="A334" s="22" t="s">
        <v>206</v>
      </c>
      <c r="B334" s="21" t="s">
        <v>207</v>
      </c>
      <c r="C334" s="23" t="s">
        <v>15</v>
      </c>
      <c r="D334" s="22" t="s">
        <v>1165</v>
      </c>
      <c r="E334" s="22" t="s">
        <v>208</v>
      </c>
      <c r="F334" s="16">
        <v>45468</v>
      </c>
      <c r="G334" s="16">
        <v>45531</v>
      </c>
      <c r="H334" s="22" t="s">
        <v>1102</v>
      </c>
      <c r="I334" s="2">
        <v>300194.56884955755</v>
      </c>
      <c r="J334" s="3">
        <v>12720.108849557524</v>
      </c>
      <c r="K334" s="19">
        <v>287474.46000000002</v>
      </c>
      <c r="L334" t="s">
        <v>712</v>
      </c>
      <c r="M334" s="29">
        <f t="shared" si="14"/>
        <v>254402.17699115048</v>
      </c>
      <c r="N334" s="4">
        <f t="shared" si="15"/>
        <v>45792.391858407085</v>
      </c>
      <c r="O334" s="4">
        <f t="shared" si="16"/>
        <v>300194.56884955755</v>
      </c>
    </row>
    <row r="335" spans="1:15" ht="60.75" x14ac:dyDescent="0.35">
      <c r="A335" s="22" t="s">
        <v>206</v>
      </c>
      <c r="B335" s="21" t="s">
        <v>207</v>
      </c>
      <c r="C335" s="23" t="s">
        <v>15</v>
      </c>
      <c r="D335" s="22" t="s">
        <v>1165</v>
      </c>
      <c r="E335" s="22" t="s">
        <v>202</v>
      </c>
      <c r="F335" s="16">
        <v>45468</v>
      </c>
      <c r="G335" s="16">
        <v>45531</v>
      </c>
      <c r="H335" s="22" t="s">
        <v>1102</v>
      </c>
      <c r="I335" s="2">
        <v>94375.146902654858</v>
      </c>
      <c r="J335" s="3">
        <v>3998.9469026548613</v>
      </c>
      <c r="K335" s="19">
        <v>90376.2</v>
      </c>
      <c r="L335" t="s">
        <v>713</v>
      </c>
      <c r="M335" s="29">
        <f t="shared" si="14"/>
        <v>79978.938053097343</v>
      </c>
      <c r="N335" s="4">
        <f t="shared" si="15"/>
        <v>14396.208849557521</v>
      </c>
      <c r="O335" s="4">
        <f t="shared" si="16"/>
        <v>94375.146902654858</v>
      </c>
    </row>
    <row r="336" spans="1:15" ht="81" x14ac:dyDescent="0.35">
      <c r="A336" s="22" t="s">
        <v>362</v>
      </c>
      <c r="B336" s="21" t="s">
        <v>363</v>
      </c>
      <c r="C336" s="23" t="s">
        <v>1108</v>
      </c>
      <c r="D336" s="22" t="s">
        <v>1193</v>
      </c>
      <c r="E336" s="22" t="s">
        <v>184</v>
      </c>
      <c r="F336" s="16">
        <v>45546</v>
      </c>
      <c r="G336" s="16">
        <v>45560</v>
      </c>
      <c r="H336" s="22" t="s">
        <v>1153</v>
      </c>
      <c r="I336" s="2">
        <v>208000</v>
      </c>
      <c r="J336" s="3">
        <v>10400</v>
      </c>
      <c r="K336" s="19">
        <v>197600</v>
      </c>
      <c r="L336" t="s">
        <v>714</v>
      </c>
      <c r="M336" s="29">
        <f t="shared" si="14"/>
        <v>174867.25663716815</v>
      </c>
      <c r="N336" s="4">
        <f t="shared" si="15"/>
        <v>31476.106194690266</v>
      </c>
      <c r="O336" s="4">
        <f t="shared" si="16"/>
        <v>206343.36283185842</v>
      </c>
    </row>
    <row r="337" spans="1:15" ht="40.5" x14ac:dyDescent="0.35">
      <c r="A337" s="22" t="s">
        <v>364</v>
      </c>
      <c r="B337" s="21" t="s">
        <v>365</v>
      </c>
      <c r="C337" s="23" t="s">
        <v>1034</v>
      </c>
      <c r="D337" s="22" t="s">
        <v>1175</v>
      </c>
      <c r="E337" s="22" t="s">
        <v>979</v>
      </c>
      <c r="F337" s="16">
        <v>45509</v>
      </c>
      <c r="G337" s="16">
        <v>45565</v>
      </c>
      <c r="H337" s="22" t="s">
        <v>1072</v>
      </c>
      <c r="I337" s="2">
        <v>9200.0005309734515</v>
      </c>
      <c r="J337" s="3">
        <v>389.83053097345146</v>
      </c>
      <c r="K337" s="19">
        <v>8810.17</v>
      </c>
      <c r="L337" t="s">
        <v>715</v>
      </c>
      <c r="M337" s="29">
        <f t="shared" si="14"/>
        <v>7796.6106194690274</v>
      </c>
      <c r="N337" s="4">
        <f t="shared" si="15"/>
        <v>1403.3899115044248</v>
      </c>
      <c r="O337" s="4">
        <f t="shared" si="16"/>
        <v>9200.0005309734515</v>
      </c>
    </row>
    <row r="338" spans="1:15" ht="40.5" x14ac:dyDescent="0.35">
      <c r="A338" s="22" t="s">
        <v>364</v>
      </c>
      <c r="B338" s="21" t="s">
        <v>365</v>
      </c>
      <c r="C338" s="23" t="s">
        <v>1034</v>
      </c>
      <c r="D338" s="22" t="s">
        <v>1175</v>
      </c>
      <c r="E338" s="22" t="s">
        <v>980</v>
      </c>
      <c r="F338" s="16">
        <v>45509</v>
      </c>
      <c r="G338" s="16">
        <v>45565</v>
      </c>
      <c r="H338" s="22" t="s">
        <v>1072</v>
      </c>
      <c r="I338" s="2">
        <v>6199.9915044247791</v>
      </c>
      <c r="J338" s="3">
        <v>262.71150442477938</v>
      </c>
      <c r="K338" s="19">
        <v>5937.28</v>
      </c>
      <c r="L338" t="s">
        <v>716</v>
      </c>
      <c r="M338" s="29">
        <f t="shared" si="14"/>
        <v>5254.2300884955757</v>
      </c>
      <c r="N338" s="4">
        <f t="shared" si="15"/>
        <v>945.76141592920362</v>
      </c>
      <c r="O338" s="4">
        <f t="shared" si="16"/>
        <v>6199.9915044247791</v>
      </c>
    </row>
    <row r="339" spans="1:15" ht="40.5" x14ac:dyDescent="0.35">
      <c r="A339" s="22" t="s">
        <v>364</v>
      </c>
      <c r="B339" s="21" t="s">
        <v>365</v>
      </c>
      <c r="C339" s="23" t="s">
        <v>1034</v>
      </c>
      <c r="D339" s="22" t="s">
        <v>1175</v>
      </c>
      <c r="E339" s="22" t="s">
        <v>981</v>
      </c>
      <c r="F339" s="16">
        <v>45509</v>
      </c>
      <c r="G339" s="16">
        <v>45565</v>
      </c>
      <c r="H339" s="22" t="s">
        <v>1072</v>
      </c>
      <c r="I339" s="2">
        <v>4300.0035398230093</v>
      </c>
      <c r="J339" s="3">
        <v>182.20353982300912</v>
      </c>
      <c r="K339" s="19">
        <v>4117.8</v>
      </c>
      <c r="L339" t="s">
        <v>717</v>
      </c>
      <c r="M339" s="29">
        <f t="shared" si="14"/>
        <v>3644.0707964601775</v>
      </c>
      <c r="N339" s="4">
        <f t="shared" si="15"/>
        <v>655.93274336283196</v>
      </c>
      <c r="O339" s="4">
        <f t="shared" si="16"/>
        <v>4300.0035398230093</v>
      </c>
    </row>
    <row r="340" spans="1:15" ht="40.5" x14ac:dyDescent="0.35">
      <c r="A340" s="22" t="s">
        <v>364</v>
      </c>
      <c r="B340" s="21" t="s">
        <v>365</v>
      </c>
      <c r="C340" s="23" t="s">
        <v>1034</v>
      </c>
      <c r="D340" s="22" t="s">
        <v>1175</v>
      </c>
      <c r="E340" s="22" t="s">
        <v>982</v>
      </c>
      <c r="F340" s="16">
        <v>45509</v>
      </c>
      <c r="G340" s="16">
        <v>45565</v>
      </c>
      <c r="H340" s="22" t="s">
        <v>1072</v>
      </c>
      <c r="I340" s="2">
        <v>4300.0035398230093</v>
      </c>
      <c r="J340" s="3">
        <v>182.20353982300912</v>
      </c>
      <c r="K340" s="19">
        <v>4117.8</v>
      </c>
      <c r="L340" t="s">
        <v>718</v>
      </c>
      <c r="M340" s="29">
        <f t="shared" si="14"/>
        <v>3644.0707964601775</v>
      </c>
      <c r="N340" s="4">
        <f t="shared" si="15"/>
        <v>655.93274336283196</v>
      </c>
      <c r="O340" s="4">
        <f t="shared" si="16"/>
        <v>4300.0035398230093</v>
      </c>
    </row>
    <row r="341" spans="1:15" ht="40.5" x14ac:dyDescent="0.35">
      <c r="A341" s="22" t="s">
        <v>364</v>
      </c>
      <c r="B341" s="21" t="s">
        <v>365</v>
      </c>
      <c r="C341" s="23" t="s">
        <v>1034</v>
      </c>
      <c r="D341" s="22" t="s">
        <v>1175</v>
      </c>
      <c r="E341" s="22" t="s">
        <v>983</v>
      </c>
      <c r="F341" s="16">
        <v>45509</v>
      </c>
      <c r="G341" s="16">
        <v>45565</v>
      </c>
      <c r="H341" s="22" t="s">
        <v>1072</v>
      </c>
      <c r="I341" s="2">
        <v>5150.000353982301</v>
      </c>
      <c r="J341" s="3">
        <v>218.22035398230128</v>
      </c>
      <c r="K341" s="19">
        <v>4931.78</v>
      </c>
      <c r="L341" t="s">
        <v>719</v>
      </c>
      <c r="M341" s="29">
        <f t="shared" si="14"/>
        <v>4364.4070796460182</v>
      </c>
      <c r="N341" s="4">
        <f t="shared" si="15"/>
        <v>785.59327433628323</v>
      </c>
      <c r="O341" s="4">
        <f t="shared" si="16"/>
        <v>5150.000353982301</v>
      </c>
    </row>
    <row r="342" spans="1:15" ht="40.5" x14ac:dyDescent="0.35">
      <c r="A342" s="22" t="s">
        <v>364</v>
      </c>
      <c r="B342" s="21" t="s">
        <v>365</v>
      </c>
      <c r="C342" s="23" t="s">
        <v>1034</v>
      </c>
      <c r="D342" s="22" t="s">
        <v>1175</v>
      </c>
      <c r="E342" s="22" t="s">
        <v>984</v>
      </c>
      <c r="F342" s="16">
        <v>45509</v>
      </c>
      <c r="G342" s="16">
        <v>45565</v>
      </c>
      <c r="H342" s="22" t="s">
        <v>1072</v>
      </c>
      <c r="I342" s="2">
        <v>5150.000353982301</v>
      </c>
      <c r="J342" s="3">
        <v>218.22035398230128</v>
      </c>
      <c r="K342" s="19">
        <v>4931.78</v>
      </c>
      <c r="L342" t="s">
        <v>720</v>
      </c>
      <c r="M342" s="29">
        <f t="shared" si="14"/>
        <v>4364.4070796460182</v>
      </c>
      <c r="N342" s="4">
        <f t="shared" si="15"/>
        <v>785.59327433628323</v>
      </c>
      <c r="O342" s="4">
        <f t="shared" si="16"/>
        <v>5150.000353982301</v>
      </c>
    </row>
    <row r="343" spans="1:15" ht="40.5" x14ac:dyDescent="0.35">
      <c r="A343" s="22" t="s">
        <v>364</v>
      </c>
      <c r="B343" s="21" t="s">
        <v>365</v>
      </c>
      <c r="C343" s="23" t="s">
        <v>1034</v>
      </c>
      <c r="D343" s="22" t="s">
        <v>1175</v>
      </c>
      <c r="E343" s="22" t="s">
        <v>985</v>
      </c>
      <c r="F343" s="16">
        <v>45509</v>
      </c>
      <c r="G343" s="16">
        <v>45565</v>
      </c>
      <c r="H343" s="22" t="s">
        <v>1072</v>
      </c>
      <c r="I343" s="2">
        <v>7350.000707964603</v>
      </c>
      <c r="J343" s="3">
        <v>311.44070796460255</v>
      </c>
      <c r="K343" s="19">
        <v>7038.56</v>
      </c>
      <c r="L343" t="s">
        <v>721</v>
      </c>
      <c r="M343" s="29">
        <f t="shared" si="14"/>
        <v>6228.8141592920365</v>
      </c>
      <c r="N343" s="4">
        <f t="shared" si="15"/>
        <v>1121.1865486725665</v>
      </c>
      <c r="O343" s="4">
        <f t="shared" si="16"/>
        <v>7350.000707964603</v>
      </c>
    </row>
    <row r="344" spans="1:15" ht="40.5" x14ac:dyDescent="0.35">
      <c r="A344" s="22" t="s">
        <v>364</v>
      </c>
      <c r="B344" s="21" t="s">
        <v>365</v>
      </c>
      <c r="C344" s="23" t="s">
        <v>1034</v>
      </c>
      <c r="D344" s="22" t="s">
        <v>1175</v>
      </c>
      <c r="E344" s="22" t="s">
        <v>986</v>
      </c>
      <c r="F344" s="16">
        <v>45509</v>
      </c>
      <c r="G344" s="16">
        <v>45565</v>
      </c>
      <c r="H344" s="22" t="s">
        <v>1072</v>
      </c>
      <c r="I344" s="2">
        <v>7350.000707964603</v>
      </c>
      <c r="J344" s="3">
        <v>311.44070796460255</v>
      </c>
      <c r="K344" s="19">
        <v>7038.56</v>
      </c>
      <c r="L344" t="s">
        <v>722</v>
      </c>
      <c r="M344" s="29">
        <f t="shared" si="14"/>
        <v>6228.8141592920365</v>
      </c>
      <c r="N344" s="4">
        <f t="shared" si="15"/>
        <v>1121.1865486725665</v>
      </c>
      <c r="O344" s="4">
        <f t="shared" si="16"/>
        <v>7350.000707964603</v>
      </c>
    </row>
    <row r="345" spans="1:15" ht="40.5" x14ac:dyDescent="0.35">
      <c r="A345" s="22" t="s">
        <v>364</v>
      </c>
      <c r="B345" s="21" t="s">
        <v>365</v>
      </c>
      <c r="C345" s="23" t="s">
        <v>1034</v>
      </c>
      <c r="D345" s="22" t="s">
        <v>1175</v>
      </c>
      <c r="E345" s="22" t="s">
        <v>987</v>
      </c>
      <c r="F345" s="16">
        <v>45509</v>
      </c>
      <c r="G345" s="16">
        <v>45565</v>
      </c>
      <c r="H345" s="22" t="s">
        <v>1072</v>
      </c>
      <c r="I345" s="5">
        <v>12299.996283185839</v>
      </c>
      <c r="J345" s="3">
        <v>521.18628318583978</v>
      </c>
      <c r="K345" s="19">
        <v>11778.81</v>
      </c>
      <c r="L345" t="s">
        <v>723</v>
      </c>
      <c r="M345" s="29">
        <f t="shared" si="14"/>
        <v>10423.725663716814</v>
      </c>
      <c r="N345" s="4">
        <f t="shared" si="15"/>
        <v>1876.2706194690263</v>
      </c>
      <c r="O345" s="4">
        <f t="shared" si="16"/>
        <v>12299.996283185839</v>
      </c>
    </row>
    <row r="346" spans="1:15" ht="40.5" x14ac:dyDescent="0.35">
      <c r="A346" s="22" t="s">
        <v>364</v>
      </c>
      <c r="B346" s="21" t="s">
        <v>365</v>
      </c>
      <c r="C346" s="23" t="s">
        <v>1034</v>
      </c>
      <c r="D346" s="22" t="s">
        <v>1175</v>
      </c>
      <c r="E346" s="22" t="s">
        <v>988</v>
      </c>
      <c r="F346" s="16">
        <v>45509</v>
      </c>
      <c r="G346" s="16">
        <v>45565</v>
      </c>
      <c r="H346" s="22" t="s">
        <v>1072</v>
      </c>
      <c r="I346" s="5">
        <v>9200.0005309734515</v>
      </c>
      <c r="J346" s="3">
        <v>389.83053097345146</v>
      </c>
      <c r="K346" s="19">
        <v>8810.17</v>
      </c>
      <c r="L346" t="s">
        <v>724</v>
      </c>
      <c r="M346" s="29">
        <f t="shared" si="14"/>
        <v>7796.6106194690274</v>
      </c>
      <c r="N346" s="4">
        <f t="shared" si="15"/>
        <v>1403.3899115044248</v>
      </c>
      <c r="O346" s="4">
        <f t="shared" si="16"/>
        <v>9200.0005309734515</v>
      </c>
    </row>
    <row r="347" spans="1:15" ht="60.75" x14ac:dyDescent="0.35">
      <c r="A347" s="22" t="s">
        <v>186</v>
      </c>
      <c r="B347" s="21" t="s">
        <v>187</v>
      </c>
      <c r="C347" s="23" t="s">
        <v>1060</v>
      </c>
      <c r="D347" s="22" t="s">
        <v>1181</v>
      </c>
      <c r="E347" s="22" t="s">
        <v>188</v>
      </c>
      <c r="F347" s="16">
        <v>45505</v>
      </c>
      <c r="G347" s="16">
        <v>45511</v>
      </c>
      <c r="H347" s="22" t="s">
        <v>1154</v>
      </c>
      <c r="I347" s="5">
        <v>33630</v>
      </c>
      <c r="J347" s="3">
        <v>1425</v>
      </c>
      <c r="K347" s="19">
        <v>32205</v>
      </c>
      <c r="L347" t="s">
        <v>725</v>
      </c>
      <c r="M347" s="29">
        <f t="shared" si="14"/>
        <v>28500.000000000004</v>
      </c>
      <c r="N347" s="4">
        <f t="shared" si="15"/>
        <v>5130.0000000000009</v>
      </c>
      <c r="O347" s="4">
        <f t="shared" si="16"/>
        <v>33630.000000000007</v>
      </c>
    </row>
    <row r="348" spans="1:15" ht="81" x14ac:dyDescent="0.35">
      <c r="A348" s="22" t="s">
        <v>366</v>
      </c>
      <c r="B348" s="21" t="s">
        <v>367</v>
      </c>
      <c r="C348" s="23" t="s">
        <v>1027</v>
      </c>
      <c r="D348" s="22" t="s">
        <v>1172</v>
      </c>
      <c r="E348" s="22" t="s">
        <v>989</v>
      </c>
      <c r="F348" s="16">
        <v>45561</v>
      </c>
      <c r="G348" s="16">
        <v>45561</v>
      </c>
      <c r="H348" s="22" t="s">
        <v>1155</v>
      </c>
      <c r="I348" s="5">
        <v>325776.34999999998</v>
      </c>
      <c r="J348" s="3">
        <v>28712.489999999991</v>
      </c>
      <c r="K348" s="19">
        <v>297063.86</v>
      </c>
      <c r="L348" t="s">
        <v>726</v>
      </c>
      <c r="M348" s="29">
        <f t="shared" si="14"/>
        <v>262888.37168141594</v>
      </c>
      <c r="N348" s="4">
        <f t="shared" si="15"/>
        <v>47319.906902654868</v>
      </c>
      <c r="O348" s="4">
        <f t="shared" si="16"/>
        <v>310208.27858407079</v>
      </c>
    </row>
    <row r="349" spans="1:15" ht="81" x14ac:dyDescent="0.35">
      <c r="A349" s="22" t="s">
        <v>368</v>
      </c>
      <c r="B349" s="21" t="s">
        <v>369</v>
      </c>
      <c r="C349" s="23" t="s">
        <v>1079</v>
      </c>
      <c r="D349" s="22" t="s">
        <v>1186</v>
      </c>
      <c r="E349" s="22" t="s">
        <v>990</v>
      </c>
      <c r="F349" s="16">
        <v>45538</v>
      </c>
      <c r="G349" s="16">
        <v>45547</v>
      </c>
      <c r="H349" s="22" t="s">
        <v>1097</v>
      </c>
      <c r="I349" s="5">
        <v>4000</v>
      </c>
      <c r="J349" s="3">
        <v>0</v>
      </c>
      <c r="K349" s="19">
        <v>4000</v>
      </c>
      <c r="L349" t="s">
        <v>727</v>
      </c>
      <c r="M349" s="29">
        <f t="shared" si="14"/>
        <v>3539.8230088495579</v>
      </c>
      <c r="N349" s="4">
        <f t="shared" si="15"/>
        <v>637.16814159292039</v>
      </c>
      <c r="O349" s="4">
        <f t="shared" si="16"/>
        <v>4176.9911504424781</v>
      </c>
    </row>
    <row r="350" spans="1:15" ht="81" x14ac:dyDescent="0.35">
      <c r="A350" s="22" t="s">
        <v>368</v>
      </c>
      <c r="B350" s="21" t="s">
        <v>369</v>
      </c>
      <c r="C350" s="23" t="s">
        <v>1079</v>
      </c>
      <c r="D350" s="22" t="s">
        <v>1186</v>
      </c>
      <c r="E350" s="22" t="s">
        <v>991</v>
      </c>
      <c r="F350" s="16">
        <v>45538</v>
      </c>
      <c r="G350" s="16">
        <v>45547</v>
      </c>
      <c r="H350" s="22" t="s">
        <v>1097</v>
      </c>
      <c r="I350" s="5">
        <v>4000</v>
      </c>
      <c r="J350" s="3">
        <v>0</v>
      </c>
      <c r="K350" s="19">
        <v>4000</v>
      </c>
      <c r="L350" t="s">
        <v>728</v>
      </c>
      <c r="M350" s="29">
        <f t="shared" si="14"/>
        <v>3539.8230088495579</v>
      </c>
      <c r="N350" s="4">
        <f t="shared" si="15"/>
        <v>637.16814159292039</v>
      </c>
      <c r="O350" s="4">
        <f t="shared" si="16"/>
        <v>4176.9911504424781</v>
      </c>
    </row>
    <row r="351" spans="1:15" ht="60.75" x14ac:dyDescent="0.35">
      <c r="A351" s="22" t="s">
        <v>370</v>
      </c>
      <c r="B351" s="21" t="s">
        <v>371</v>
      </c>
      <c r="C351" s="23" t="s">
        <v>1086</v>
      </c>
      <c r="D351" s="22" t="s">
        <v>1190</v>
      </c>
      <c r="E351" s="22" t="s">
        <v>185</v>
      </c>
      <c r="F351" s="16">
        <v>45536</v>
      </c>
      <c r="G351" s="16">
        <v>45547</v>
      </c>
      <c r="H351" s="22" t="s">
        <v>1156</v>
      </c>
      <c r="I351" s="5">
        <v>137694.20000000001</v>
      </c>
      <c r="J351" s="3">
        <v>5834.5</v>
      </c>
      <c r="K351" s="19">
        <v>131859.70000000001</v>
      </c>
      <c r="L351" t="s">
        <v>729</v>
      </c>
      <c r="M351" s="29">
        <f t="shared" si="14"/>
        <v>116690.00000000001</v>
      </c>
      <c r="N351" s="4">
        <f t="shared" si="15"/>
        <v>21004.2</v>
      </c>
      <c r="O351" s="4">
        <f t="shared" si="16"/>
        <v>137694.20000000001</v>
      </c>
    </row>
    <row r="352" spans="1:15" ht="60.75" x14ac:dyDescent="0.35">
      <c r="A352" s="22" t="s">
        <v>372</v>
      </c>
      <c r="B352" s="21" t="s">
        <v>373</v>
      </c>
      <c r="C352" s="23" t="s">
        <v>1121</v>
      </c>
      <c r="D352" s="22" t="s">
        <v>1044</v>
      </c>
      <c r="E352" s="22" t="s">
        <v>961</v>
      </c>
      <c r="F352" s="16">
        <v>45530</v>
      </c>
      <c r="G352" s="16">
        <v>45546</v>
      </c>
      <c r="H352" s="22" t="s">
        <v>1157</v>
      </c>
      <c r="I352" s="5">
        <v>500000</v>
      </c>
      <c r="J352" s="3">
        <v>44067.799999999988</v>
      </c>
      <c r="K352" s="19">
        <v>455932.2</v>
      </c>
      <c r="L352" t="s">
        <v>730</v>
      </c>
      <c r="M352" s="29">
        <f t="shared" si="14"/>
        <v>403479.82300884963</v>
      </c>
      <c r="N352" s="4">
        <f t="shared" si="15"/>
        <v>72626.368141592931</v>
      </c>
      <c r="O352" s="4">
        <f t="shared" si="16"/>
        <v>476106.19115044258</v>
      </c>
    </row>
    <row r="353" spans="1:15" ht="81" x14ac:dyDescent="0.35">
      <c r="A353" s="22" t="s">
        <v>189</v>
      </c>
      <c r="B353" s="21" t="s">
        <v>190</v>
      </c>
      <c r="C353" s="23" t="s">
        <v>1107</v>
      </c>
      <c r="D353" s="22" t="s">
        <v>1192</v>
      </c>
      <c r="E353" s="22" t="s">
        <v>992</v>
      </c>
      <c r="F353" s="16">
        <v>45555</v>
      </c>
      <c r="G353" s="16">
        <v>45555</v>
      </c>
      <c r="H353" s="22" t="s">
        <v>1158</v>
      </c>
      <c r="I353" s="5">
        <v>779500</v>
      </c>
      <c r="J353" s="3">
        <v>0</v>
      </c>
      <c r="K353" s="19">
        <v>779500</v>
      </c>
      <c r="L353" t="s">
        <v>731</v>
      </c>
      <c r="M353" s="29">
        <f t="shared" si="14"/>
        <v>689823.00884955761</v>
      </c>
      <c r="N353" s="4">
        <f t="shared" si="15"/>
        <v>124168.14159292036</v>
      </c>
      <c r="O353" s="4">
        <f t="shared" si="16"/>
        <v>813991.15044247801</v>
      </c>
    </row>
    <row r="354" spans="1:15" ht="40.5" x14ac:dyDescent="0.35">
      <c r="A354" s="22" t="s">
        <v>374</v>
      </c>
      <c r="B354" s="21" t="s">
        <v>375</v>
      </c>
      <c r="C354" s="23" t="s">
        <v>1159</v>
      </c>
      <c r="D354" s="22" t="s">
        <v>1208</v>
      </c>
      <c r="E354" s="22" t="s">
        <v>993</v>
      </c>
      <c r="F354" s="16">
        <v>45546</v>
      </c>
      <c r="G354" s="16">
        <v>45565</v>
      </c>
      <c r="H354" s="22" t="s">
        <v>1160</v>
      </c>
      <c r="I354" s="5">
        <v>340000.01</v>
      </c>
      <c r="J354" s="3">
        <v>14406.780000000028</v>
      </c>
      <c r="K354" s="19">
        <v>325593.23</v>
      </c>
      <c r="L354" t="s">
        <v>732</v>
      </c>
      <c r="M354" s="29">
        <f t="shared" si="14"/>
        <v>288135.60176991153</v>
      </c>
      <c r="N354" s="4">
        <f t="shared" si="15"/>
        <v>51864.408318584072</v>
      </c>
      <c r="O354" s="4">
        <f t="shared" si="16"/>
        <v>340000.01008849562</v>
      </c>
    </row>
    <row r="355" spans="1:15" ht="60.75" x14ac:dyDescent="0.35">
      <c r="A355" s="22" t="s">
        <v>376</v>
      </c>
      <c r="B355" s="21" t="s">
        <v>377</v>
      </c>
      <c r="C355" s="23" t="s">
        <v>1027</v>
      </c>
      <c r="D355" s="22" t="s">
        <v>1172</v>
      </c>
      <c r="E355" s="22" t="s">
        <v>994</v>
      </c>
      <c r="F355" s="16">
        <v>45547</v>
      </c>
      <c r="G355" s="16">
        <v>45561</v>
      </c>
      <c r="H355" s="22" t="s">
        <v>1161</v>
      </c>
      <c r="I355" s="5">
        <v>1395055</v>
      </c>
      <c r="J355" s="3">
        <v>122954</v>
      </c>
      <c r="K355" s="19">
        <v>1272101</v>
      </c>
      <c r="L355" t="s">
        <v>733</v>
      </c>
      <c r="M355" s="29">
        <f t="shared" si="14"/>
        <v>1125753.0973451328</v>
      </c>
      <c r="N355" s="4">
        <f t="shared" si="15"/>
        <v>202635.55752212391</v>
      </c>
      <c r="O355" s="4">
        <f t="shared" si="16"/>
        <v>1328388.6548672568</v>
      </c>
    </row>
    <row r="356" spans="1:15" ht="60.75" x14ac:dyDescent="0.35">
      <c r="A356" s="22" t="s">
        <v>191</v>
      </c>
      <c r="B356" s="21" t="s">
        <v>192</v>
      </c>
      <c r="C356" s="23" t="s">
        <v>1030</v>
      </c>
      <c r="D356" s="22" t="s">
        <v>1173</v>
      </c>
      <c r="E356" s="22" t="s">
        <v>193</v>
      </c>
      <c r="F356" s="16">
        <v>45499</v>
      </c>
      <c r="G356" s="16">
        <v>45534</v>
      </c>
      <c r="H356" s="22" t="s">
        <v>1162</v>
      </c>
      <c r="I356" s="5">
        <v>20650</v>
      </c>
      <c r="J356" s="3">
        <v>875</v>
      </c>
      <c r="K356" s="19">
        <v>19775</v>
      </c>
      <c r="L356" t="s">
        <v>734</v>
      </c>
      <c r="M356" s="29">
        <f t="shared" si="14"/>
        <v>17500</v>
      </c>
      <c r="N356" s="4">
        <f t="shared" si="15"/>
        <v>3150</v>
      </c>
      <c r="O356" s="4">
        <f t="shared" si="16"/>
        <v>20650</v>
      </c>
    </row>
    <row r="357" spans="1:15" ht="40.5" x14ac:dyDescent="0.35">
      <c r="A357" s="22" t="s">
        <v>194</v>
      </c>
      <c r="B357" s="21" t="s">
        <v>195</v>
      </c>
      <c r="C357" s="23" t="s">
        <v>70</v>
      </c>
      <c r="D357" s="22" t="s">
        <v>1083</v>
      </c>
      <c r="E357" s="22" t="s">
        <v>196</v>
      </c>
      <c r="F357" s="16">
        <v>45482</v>
      </c>
      <c r="G357" s="16">
        <v>45517</v>
      </c>
      <c r="H357" s="22" t="s">
        <v>1001</v>
      </c>
      <c r="I357" s="5">
        <v>23600</v>
      </c>
      <c r="J357" s="3">
        <v>5600</v>
      </c>
      <c r="K357" s="19">
        <v>18000</v>
      </c>
      <c r="L357" t="s">
        <v>735</v>
      </c>
      <c r="M357" s="29">
        <f t="shared" si="14"/>
        <v>15929.203539823011</v>
      </c>
      <c r="N357" s="4">
        <f t="shared" si="15"/>
        <v>2867.2566371681419</v>
      </c>
      <c r="O357" s="4">
        <f t="shared" si="16"/>
        <v>18796.460176991153</v>
      </c>
    </row>
    <row r="358" spans="1:15" ht="40.5" x14ac:dyDescent="0.35">
      <c r="A358" s="22" t="s">
        <v>378</v>
      </c>
      <c r="B358" s="21" t="s">
        <v>379</v>
      </c>
      <c r="C358" s="23" t="s">
        <v>1030</v>
      </c>
      <c r="D358" s="22" t="s">
        <v>1173</v>
      </c>
      <c r="E358" s="22" t="s">
        <v>995</v>
      </c>
      <c r="F358" s="16">
        <v>45519</v>
      </c>
      <c r="G358" s="16">
        <v>45561</v>
      </c>
      <c r="H358" s="22" t="s">
        <v>1163</v>
      </c>
      <c r="I358" s="5">
        <v>233999.65</v>
      </c>
      <c r="J358" s="3">
        <v>9915.2399999999907</v>
      </c>
      <c r="K358" s="19">
        <v>224084.41</v>
      </c>
      <c r="L358" t="s">
        <v>736</v>
      </c>
      <c r="M358" s="29">
        <f t="shared" si="14"/>
        <v>198304.7876106195</v>
      </c>
      <c r="N358" s="4">
        <f t="shared" si="15"/>
        <v>35694.861769911506</v>
      </c>
      <c r="O358" s="4">
        <f t="shared" si="16"/>
        <v>233999.64938053102</v>
      </c>
    </row>
    <row r="359" spans="1:15" ht="60.75" x14ac:dyDescent="0.35">
      <c r="A359" s="22" t="s">
        <v>380</v>
      </c>
      <c r="B359" s="21" t="s">
        <v>381</v>
      </c>
      <c r="C359" s="23" t="s">
        <v>1057</v>
      </c>
      <c r="D359" s="22" t="s">
        <v>1180</v>
      </c>
      <c r="E359" s="22" t="s">
        <v>996</v>
      </c>
      <c r="F359" s="16">
        <v>45538</v>
      </c>
      <c r="G359" s="16">
        <v>45558</v>
      </c>
      <c r="H359" s="22" t="s">
        <v>1164</v>
      </c>
      <c r="I359" s="5">
        <v>20965</v>
      </c>
      <c r="J359" s="3">
        <v>0</v>
      </c>
      <c r="K359" s="19">
        <v>20965</v>
      </c>
      <c r="L359" t="s">
        <v>737</v>
      </c>
      <c r="M359" s="29">
        <f t="shared" si="14"/>
        <v>18553.097345132745</v>
      </c>
      <c r="N359" s="4">
        <f t="shared" si="15"/>
        <v>3339.5575221238937</v>
      </c>
      <c r="O359" s="4">
        <f t="shared" si="16"/>
        <v>21892.654867256639</v>
      </c>
    </row>
    <row r="360" spans="1:15" ht="40.5" x14ac:dyDescent="0.35">
      <c r="A360" s="22" t="s">
        <v>382</v>
      </c>
      <c r="B360" s="21" t="s">
        <v>383</v>
      </c>
      <c r="C360" s="23" t="s">
        <v>70</v>
      </c>
      <c r="D360" s="22" t="s">
        <v>1083</v>
      </c>
      <c r="E360" s="22" t="s">
        <v>168</v>
      </c>
      <c r="F360" s="16">
        <v>45546</v>
      </c>
      <c r="G360" s="16">
        <v>45562</v>
      </c>
      <c r="H360" s="22" t="s">
        <v>1001</v>
      </c>
      <c r="I360" s="5">
        <v>59000</v>
      </c>
      <c r="J360" s="3">
        <v>14000</v>
      </c>
      <c r="K360" s="19">
        <v>45000</v>
      </c>
      <c r="L360" t="s">
        <v>738</v>
      </c>
      <c r="M360" s="29">
        <f t="shared" si="14"/>
        <v>39823.008849557526</v>
      </c>
      <c r="N360" s="4">
        <f t="shared" si="15"/>
        <v>7168.141592920354</v>
      </c>
      <c r="O360" s="4">
        <f t="shared" si="16"/>
        <v>46991.150442477883</v>
      </c>
    </row>
    <row r="361" spans="1:15" ht="21" x14ac:dyDescent="0.35">
      <c r="A361" s="22" t="s">
        <v>384</v>
      </c>
      <c r="B361" s="21" t="s">
        <v>385</v>
      </c>
      <c r="C361" s="23" t="s">
        <v>70</v>
      </c>
      <c r="D361" s="22" t="s">
        <v>1083</v>
      </c>
      <c r="E361" s="22" t="s">
        <v>843</v>
      </c>
      <c r="F361" s="16">
        <v>45550</v>
      </c>
      <c r="G361" s="16">
        <v>45565</v>
      </c>
      <c r="H361" s="22" t="s">
        <v>1083</v>
      </c>
      <c r="I361" s="5">
        <v>66080.000000000015</v>
      </c>
      <c r="J361" s="3">
        <v>15680.000000000015</v>
      </c>
      <c r="K361" s="19">
        <v>50400</v>
      </c>
      <c r="L361" t="s">
        <v>739</v>
      </c>
      <c r="M361" s="29">
        <f>+K361/(1+0.18-0.1-0.18)</f>
        <v>56000.000000000007</v>
      </c>
      <c r="N361" s="4">
        <f t="shared" si="15"/>
        <v>10080.000000000002</v>
      </c>
      <c r="O361" s="4">
        <f t="shared" si="16"/>
        <v>66080.000000000015</v>
      </c>
    </row>
    <row r="362" spans="1:15" ht="21" x14ac:dyDescent="0.35">
      <c r="A362" s="22" t="s">
        <v>384</v>
      </c>
      <c r="B362" s="21" t="s">
        <v>385</v>
      </c>
      <c r="C362" s="23" t="s">
        <v>70</v>
      </c>
      <c r="D362" s="22" t="s">
        <v>1083</v>
      </c>
      <c r="E362" s="22" t="s">
        <v>997</v>
      </c>
      <c r="F362" s="16">
        <v>45550</v>
      </c>
      <c r="G362" s="16">
        <v>45565</v>
      </c>
      <c r="H362" s="22" t="s">
        <v>1083</v>
      </c>
      <c r="I362" s="5">
        <v>90860.000000000015</v>
      </c>
      <c r="J362" s="3">
        <v>21560.000000000015</v>
      </c>
      <c r="K362" s="19">
        <v>69300</v>
      </c>
      <c r="L362" t="s">
        <v>740</v>
      </c>
      <c r="M362" s="29">
        <f>+K362/(1+0.18-0.1-0.18)</f>
        <v>77000.000000000015</v>
      </c>
      <c r="N362" s="4">
        <f t="shared" si="15"/>
        <v>13860.000000000002</v>
      </c>
      <c r="O362" s="4">
        <f t="shared" si="16"/>
        <v>90860.000000000015</v>
      </c>
    </row>
    <row r="363" spans="1:15" ht="40.5" x14ac:dyDescent="0.35">
      <c r="A363" s="22" t="s">
        <v>386</v>
      </c>
      <c r="B363" s="21" t="s">
        <v>387</v>
      </c>
      <c r="C363" s="23" t="s">
        <v>70</v>
      </c>
      <c r="D363" s="22" t="s">
        <v>1083</v>
      </c>
      <c r="E363" s="22" t="s">
        <v>998</v>
      </c>
      <c r="F363" s="16">
        <v>45550</v>
      </c>
      <c r="G363" s="16">
        <v>45565</v>
      </c>
      <c r="H363" s="22" t="s">
        <v>1083</v>
      </c>
      <c r="I363" s="5">
        <v>64900.000000000007</v>
      </c>
      <c r="J363" s="3">
        <v>15400.000000000007</v>
      </c>
      <c r="K363" s="19">
        <v>49500</v>
      </c>
      <c r="L363" t="s">
        <v>741</v>
      </c>
      <c r="M363" s="29">
        <f t="shared" ref="M363:M365" si="17">+K363/(1+0.18-0.1-0.18)</f>
        <v>55000.000000000007</v>
      </c>
      <c r="N363" s="4">
        <f t="shared" si="15"/>
        <v>9900.0000000000018</v>
      </c>
      <c r="O363" s="4">
        <f t="shared" si="16"/>
        <v>64900.000000000007</v>
      </c>
    </row>
    <row r="364" spans="1:15" ht="40.5" x14ac:dyDescent="0.35">
      <c r="A364" s="22" t="s">
        <v>386</v>
      </c>
      <c r="B364" s="21" t="s">
        <v>387</v>
      </c>
      <c r="C364" s="23" t="s">
        <v>70</v>
      </c>
      <c r="D364" s="22" t="s">
        <v>1083</v>
      </c>
      <c r="E364" s="22" t="s">
        <v>140</v>
      </c>
      <c r="F364" s="16">
        <v>45550</v>
      </c>
      <c r="G364" s="16">
        <v>45565</v>
      </c>
      <c r="H364" s="22" t="s">
        <v>1083</v>
      </c>
      <c r="I364" s="5">
        <v>4130.0000000000009</v>
      </c>
      <c r="J364" s="3">
        <v>980.00000000000091</v>
      </c>
      <c r="K364" s="19">
        <v>3150</v>
      </c>
      <c r="L364" t="s">
        <v>742</v>
      </c>
      <c r="M364" s="29">
        <f t="shared" si="17"/>
        <v>3500.0000000000005</v>
      </c>
      <c r="N364" s="4">
        <f t="shared" si="15"/>
        <v>630.00000000000011</v>
      </c>
      <c r="O364" s="4">
        <f t="shared" si="16"/>
        <v>4130.0000000000009</v>
      </c>
    </row>
    <row r="365" spans="1:15" ht="40.5" x14ac:dyDescent="0.35">
      <c r="A365" s="22" t="s">
        <v>386</v>
      </c>
      <c r="B365" s="21" t="s">
        <v>387</v>
      </c>
      <c r="C365" s="23" t="s">
        <v>70</v>
      </c>
      <c r="D365" s="22" t="s">
        <v>1083</v>
      </c>
      <c r="E365" s="22" t="s">
        <v>999</v>
      </c>
      <c r="F365" s="16">
        <v>45550</v>
      </c>
      <c r="G365" s="16">
        <v>45565</v>
      </c>
      <c r="H365" s="22" t="s">
        <v>1083</v>
      </c>
      <c r="I365" s="5">
        <v>4720</v>
      </c>
      <c r="J365" s="3">
        <v>1120</v>
      </c>
      <c r="K365" s="19">
        <v>3600</v>
      </c>
      <c r="L365" t="s">
        <v>743</v>
      </c>
      <c r="M365" s="29">
        <f t="shared" si="17"/>
        <v>4000.0000000000005</v>
      </c>
      <c r="N365" s="4">
        <f t="shared" si="15"/>
        <v>720</v>
      </c>
      <c r="O365" s="4">
        <f t="shared" si="16"/>
        <v>4720</v>
      </c>
    </row>
    <row r="366" spans="1:15" ht="20.25" x14ac:dyDescent="0.35">
      <c r="D366" s="8"/>
      <c r="H366" s="9" t="s">
        <v>211</v>
      </c>
      <c r="I366" s="10">
        <f>SUM(I6:I365)</f>
        <v>136165524.62566373</v>
      </c>
      <c r="J366" s="10">
        <f>SUM(J6:J365)</f>
        <v>4365264.83566372</v>
      </c>
      <c r="K366" s="10">
        <f>SUM(K6:K365)</f>
        <v>131800259.79000002</v>
      </c>
    </row>
    <row r="367" spans="1:15" x14ac:dyDescent="0.3">
      <c r="K367"/>
    </row>
  </sheetData>
  <autoFilter ref="A5:K366" xr:uid="{C1D1558B-E270-45AB-AFE9-22810077781A}">
    <sortState xmlns:xlrd2="http://schemas.microsoft.com/office/spreadsheetml/2017/richdata2" ref="A6:K51">
      <sortCondition ref="K5:K366"/>
    </sortState>
  </autoFilter>
  <sortState xmlns:xlrd2="http://schemas.microsoft.com/office/spreadsheetml/2017/richdata2" ref="A6:K51">
    <sortCondition ref="E6:E51"/>
  </sortState>
  <mergeCells count="3">
    <mergeCell ref="A1:K1"/>
    <mergeCell ref="A2:K2"/>
    <mergeCell ref="A3:K3"/>
  </mergeCells>
  <phoneticPr fontId="4" type="noConversion"/>
  <pageMargins left="0.70866141732283472" right="0.70866141732283472" top="0.74803149606299213" bottom="0.74803149606299213" header="0.31496062992125984" footer="0.31496062992125984"/>
  <pageSetup scale="2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9b84c92-9ffb-43b0-9c9c-054610581f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0ADF11C2C48145952A0F906A8EC799" ma:contentTypeVersion="13" ma:contentTypeDescription="Create a new document." ma:contentTypeScope="" ma:versionID="c2b10fd48aa7326642925f59f7480bfd">
  <xsd:schema xmlns:xsd="http://www.w3.org/2001/XMLSchema" xmlns:xs="http://www.w3.org/2001/XMLSchema" xmlns:p="http://schemas.microsoft.com/office/2006/metadata/properties" xmlns:ns3="f9b84c92-9ffb-43b0-9c9c-054610581f7c" xmlns:ns4="d8e60a63-ebec-4c47-be7a-1cb59069a8f8" targetNamespace="http://schemas.microsoft.com/office/2006/metadata/properties" ma:root="true" ma:fieldsID="4582e101042627ded7f8582d2c40a50c" ns3:_="" ns4:_="">
    <xsd:import namespace="f9b84c92-9ffb-43b0-9c9c-054610581f7c"/>
    <xsd:import namespace="d8e60a63-ebec-4c47-be7a-1cb59069a8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84c92-9ffb-43b0-9c9c-054610581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60a63-ebec-4c47-be7a-1cb59069a8f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73D7B3-E400-4ABE-85F3-92D3C829C882}">
  <ds:schemaRefs>
    <ds:schemaRef ds:uri="http://schemas.microsoft.com/office/2006/metadata/properties"/>
    <ds:schemaRef ds:uri="http://schemas.microsoft.com/office/infopath/2007/PartnerControls"/>
    <ds:schemaRef ds:uri="f9b84c92-9ffb-43b0-9c9c-054610581f7c"/>
  </ds:schemaRefs>
</ds:datastoreItem>
</file>

<file path=customXml/itemProps2.xml><?xml version="1.0" encoding="utf-8"?>
<ds:datastoreItem xmlns:ds="http://schemas.openxmlformats.org/officeDocument/2006/customXml" ds:itemID="{48786B47-6743-4D53-8241-578EFD0C8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84c92-9ffb-43b0-9c9c-054610581f7c"/>
    <ds:schemaRef ds:uri="d8e60a63-ebec-4c47-be7a-1cb59069a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804F97-0B15-48FF-ADF5-1C0DD1B3BE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202409</vt:lpstr>
      <vt:lpstr>'202409'!Títulos_a_imprimir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Mayalis Montero Ramirez</dc:creator>
  <cp:keywords/>
  <dc:description/>
  <cp:lastModifiedBy>Juan Carlos Jimenez Nadal</cp:lastModifiedBy>
  <cp:revision/>
  <dcterms:created xsi:type="dcterms:W3CDTF">2024-07-02T19:01:00Z</dcterms:created>
  <dcterms:modified xsi:type="dcterms:W3CDTF">2024-12-09T14:43:13Z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0x010100BA0ADF11C2C48145952A0F906A8EC799</vt:lpwstr>
  </property>
</Properties>
</file>