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GA\2022\10. Octubre\0. Estados Financieros\Portal\"/>
    </mc:Choice>
  </mc:AlternateContent>
  <xr:revisionPtr revIDLastSave="0" documentId="13_ncr:1_{BED3CD8C-0D96-4489-A394-0BCFDC02CBB8}" xr6:coauthVersionLast="47" xr6:coauthVersionMax="47" xr10:uidLastSave="{00000000-0000-0000-0000-000000000000}"/>
  <bookViews>
    <workbookView xWindow="-120" yWindow="-120" windowWidth="29040" windowHeight="15840" xr2:uid="{C70A092A-E1B7-461A-9D29-97400D9D66D3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'ESF - Situación Financiera'!$B$4:$G$4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 - Situación Financiera'!$B$1:$G$52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 - Situación Financiera'!$1:$4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H31" i="1"/>
  <c r="K31" i="1"/>
  <c r="I31" i="1"/>
  <c r="J30" i="1"/>
  <c r="H30" i="1"/>
  <c r="I30" i="1" s="1"/>
  <c r="J27" i="1"/>
  <c r="K27" i="1" s="1"/>
  <c r="H27" i="1"/>
  <c r="I27" i="1" s="1"/>
  <c r="J26" i="1"/>
  <c r="K26" i="1" s="1"/>
  <c r="H26" i="1"/>
  <c r="I26" i="1" s="1"/>
  <c r="J25" i="1"/>
  <c r="K25" i="1" s="1"/>
  <c r="H25" i="1"/>
  <c r="I25" i="1"/>
  <c r="J24" i="1"/>
  <c r="H24" i="1"/>
  <c r="I24" i="1" s="1"/>
  <c r="J18" i="1"/>
  <c r="H18" i="1"/>
  <c r="I18" i="1" s="1"/>
  <c r="J17" i="1"/>
  <c r="H17" i="1"/>
  <c r="I17" i="1" s="1"/>
  <c r="K17" i="1"/>
  <c r="J16" i="1"/>
  <c r="H16" i="1"/>
  <c r="I16" i="1" s="1"/>
  <c r="K16" i="1"/>
  <c r="K15" i="1"/>
  <c r="J14" i="1"/>
  <c r="H14" i="1"/>
  <c r="I14" i="1" s="1"/>
  <c r="K14" i="1"/>
  <c r="J13" i="1"/>
  <c r="H13" i="1"/>
  <c r="I13" i="1" s="1"/>
  <c r="K13" i="1"/>
  <c r="J12" i="1"/>
  <c r="H12" i="1"/>
  <c r="I12" i="1" s="1"/>
  <c r="K12" i="1"/>
  <c r="K9" i="1"/>
  <c r="J8" i="1"/>
  <c r="K8" i="1" s="1"/>
  <c r="I8" i="1"/>
  <c r="H8" i="1"/>
  <c r="J7" i="1"/>
  <c r="K7" i="1" s="1"/>
  <c r="I7" i="1"/>
  <c r="H7" i="1"/>
  <c r="K24" i="1" l="1"/>
  <c r="K30" i="1"/>
</calcChain>
</file>

<file path=xl/sharedStrings.xml><?xml version="1.0" encoding="utf-8"?>
<sst xmlns="http://schemas.openxmlformats.org/spreadsheetml/2006/main" count="42" uniqueCount="41">
  <si>
    <t>Estado de Situación Financiera</t>
  </si>
  <si>
    <t>Al 31 de Octubre de 2022 y 2021</t>
  </si>
  <si>
    <t>(Valores en RD$ pesos)</t>
  </si>
  <si>
    <t>Activos</t>
  </si>
  <si>
    <t xml:space="preserve">Notas 2022 </t>
  </si>
  <si>
    <t>Diferencia</t>
  </si>
  <si>
    <t>Notas 2021</t>
  </si>
  <si>
    <t xml:space="preserve">Activos Corrientes </t>
  </si>
  <si>
    <t>Efectivo y equivalentes de efectivo</t>
  </si>
  <si>
    <t>Pagos Anticipados</t>
  </si>
  <si>
    <t>Inversiones a corto plazo comisos</t>
  </si>
  <si>
    <t>Total activos corrientes</t>
  </si>
  <si>
    <t xml:space="preserve">Activos no corrientes </t>
  </si>
  <si>
    <t xml:space="preserve">Cuentas por cobrar a largo plazo </t>
  </si>
  <si>
    <t xml:space="preserve">Cuentas por cobrar empleados </t>
  </si>
  <si>
    <t>Documentos por cobrar</t>
  </si>
  <si>
    <t>Inversiones a largo plazo</t>
  </si>
  <si>
    <t>Propiedad, Planta, Mobiliarios y equipos neto</t>
  </si>
  <si>
    <t>Activos intangibles</t>
  </si>
  <si>
    <t>Otros activos no financieros</t>
  </si>
  <si>
    <t>Total activos no corrientes</t>
  </si>
  <si>
    <t>Total activos</t>
  </si>
  <si>
    <t xml:space="preserve"> </t>
  </si>
  <si>
    <t>Pasivos</t>
  </si>
  <si>
    <t xml:space="preserve">Pasivos corrientes </t>
  </si>
  <si>
    <t>Cuentas por pagar a corto plazo</t>
  </si>
  <si>
    <t>Retenciones y acumulaciones por pagar</t>
  </si>
  <si>
    <t>Provisiones a corto plazo</t>
  </si>
  <si>
    <t>Beneficios a empleados a corto plazo</t>
  </si>
  <si>
    <t>Total pasivos corrientes</t>
  </si>
  <si>
    <t xml:space="preserve">Pasivos no corrientes </t>
  </si>
  <si>
    <t>Préstamos a largo plazo</t>
  </si>
  <si>
    <t>Otros pasivos no corrientes</t>
  </si>
  <si>
    <t>Total pasivos no corrientes</t>
  </si>
  <si>
    <t xml:space="preserve">Total pasivos </t>
  </si>
  <si>
    <t xml:space="preserve">Activos Netos/Patrimonio 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</si>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</sst>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41" fontId="4" fillId="0" borderId="0" xfId="0" applyNumberFormat="1" applyFont="1" applyAlignment="1">
      <alignment horizontal="left" vertical="center"/>
    </xf>
    <xf numFmtId="41" fontId="0" fillId="0" borderId="0" xfId="0" applyNumberFormat="1" applyAlignment="1">
      <alignment vertical="center"/>
    </xf>
    <xf numFmtId="0" fontId="4" fillId="0" borderId="0" xfId="0" applyFont="1"/>
    <xf numFmtId="41" fontId="4" fillId="0" borderId="0" xfId="0" applyNumberFormat="1" applyFont="1" applyAlignment="1">
      <alignment horizontal="left" vertical="center" indent="5"/>
    </xf>
    <xf numFmtId="41" fontId="0" fillId="0" borderId="0" xfId="0" applyNumberFormat="1"/>
    <xf numFmtId="41" fontId="2" fillId="0" borderId="1" xfId="0" applyNumberFormat="1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1" fontId="2" fillId="0" borderId="2" xfId="0" applyNumberFormat="1" applyFont="1" applyBorder="1" applyAlignment="1">
      <alignment vertical="center"/>
    </xf>
    <xf numFmtId="41" fontId="6" fillId="0" borderId="0" xfId="0" applyNumberFormat="1" applyFont="1" applyAlignment="1">
      <alignment horizontal="left" vertical="center"/>
    </xf>
    <xf numFmtId="41" fontId="4" fillId="0" borderId="0" xfId="0" applyNumberFormat="1" applyFont="1"/>
    <xf numFmtId="43" fontId="0" fillId="0" borderId="0" xfId="0" applyNumberFormat="1"/>
    <xf numFmtId="0" fontId="2" fillId="0" borderId="0" xfId="0" applyFont="1" applyAlignment="1">
      <alignment horizontal="left" vertical="top"/>
    </xf>
    <xf numFmtId="43" fontId="0" fillId="0" borderId="0" xfId="1" applyFont="1"/>
    <xf numFmtId="41" fontId="2" fillId="0" borderId="3" xfId="0" applyNumberFormat="1" applyFont="1" applyBorder="1" applyAlignment="1">
      <alignment vertical="center"/>
    </xf>
    <xf numFmtId="41" fontId="2" fillId="0" borderId="0" xfId="0" applyNumberFormat="1" applyFont="1" applyAlignment="1">
      <alignment horizontal="left" vertical="center" indent="5"/>
    </xf>
    <xf numFmtId="43" fontId="0" fillId="0" borderId="0" xfId="0" applyNumberFormat="1" applyAlignment="1">
      <alignment vertical="center"/>
    </xf>
    <xf numFmtId="4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7794</xdr:colOff>
      <xdr:row>0</xdr:row>
      <xdr:rowOff>19050</xdr:rowOff>
    </xdr:from>
    <xdr:to>
      <xdr:col>2</xdr:col>
      <xdr:colOff>880630</xdr:colOff>
      <xdr:row>3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7D6172-1999-47C8-AE74-C8F13D67144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169" y="19050"/>
          <a:ext cx="1063336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2</xdr:col>
      <xdr:colOff>1127125</xdr:colOff>
      <xdr:row>42</xdr:row>
      <xdr:rowOff>63499</xdr:rowOff>
    </xdr:from>
    <xdr:to>
      <xdr:col>6</xdr:col>
      <xdr:colOff>68263</xdr:colOff>
      <xdr:row>49</xdr:row>
      <xdr:rowOff>23812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3D07A7-23C3-43E0-8752-D9F914F6E53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0" y="7334249"/>
          <a:ext cx="3282951" cy="12938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GA/2022/10.%20Octubre/0.%20Estados%20Financieros/Estados%20Financieros%20Octubre%20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"/>
      <sheetName val="Flujo 202208"/>
      <sheetName val="Balanza 202210"/>
      <sheetName val="Balanza 202110"/>
      <sheetName val="Mov. AF"/>
      <sheetName val="Detalle adiciones"/>
      <sheetName val="Detalle Retiros "/>
      <sheetName val="Mejoras Cap."/>
      <sheetName val="Catálogo"/>
      <sheetName val="Anex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92">
          <cell r="O292">
            <v>4153112902.4770355</v>
          </cell>
          <cell r="Q292">
            <v>2901421832.5690413</v>
          </cell>
        </row>
        <row r="300">
          <cell r="O300">
            <v>59408691.829999998</v>
          </cell>
          <cell r="Q300">
            <v>956429.97</v>
          </cell>
        </row>
        <row r="319">
          <cell r="O319">
            <v>136652.28</v>
          </cell>
        </row>
        <row r="321">
          <cell r="O321">
            <v>307136652.27999997</v>
          </cell>
          <cell r="Q321">
            <v>307000000</v>
          </cell>
        </row>
        <row r="333">
          <cell r="O333">
            <v>34609844.010000005</v>
          </cell>
          <cell r="Q333">
            <v>35786307.940000005</v>
          </cell>
        </row>
        <row r="360">
          <cell r="O360">
            <v>2108791742.5299997</v>
          </cell>
          <cell r="Q360">
            <v>2265090589.3699999</v>
          </cell>
        </row>
        <row r="374">
          <cell r="O374">
            <v>223594707.43000001</v>
          </cell>
          <cell r="Q374">
            <v>61317589.150000006</v>
          </cell>
        </row>
        <row r="382">
          <cell r="O382">
            <v>175236637.33000001</v>
          </cell>
          <cell r="Q382">
            <v>66485871.869999997</v>
          </cell>
        </row>
        <row r="389">
          <cell r="O389">
            <v>69030649.439999998</v>
          </cell>
          <cell r="Q389">
            <v>12995147.91</v>
          </cell>
        </row>
        <row r="395">
          <cell r="O395">
            <v>235358187.53999999</v>
          </cell>
          <cell r="Q395">
            <v>321711426.07999998</v>
          </cell>
        </row>
        <row r="404">
          <cell r="O404">
            <v>10225322.290000001</v>
          </cell>
          <cell r="Q404">
            <v>0</v>
          </cell>
        </row>
        <row r="410">
          <cell r="O410">
            <v>279381527.67000002</v>
          </cell>
          <cell r="Q410">
            <v>392076847.81999999</v>
          </cell>
        </row>
        <row r="426">
          <cell r="O426">
            <v>867643152.53458118</v>
          </cell>
          <cell r="Q426">
            <v>586454791.89058614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82432-7A5D-4912-B620-C65A8BE45ED2}">
  <sheetPr>
    <tabColor theme="9" tint="-0.499984740745262"/>
  </sheetPr>
  <dimension ref="B1:O369"/>
  <sheetViews>
    <sheetView showGridLines="0" tabSelected="1" topLeftCell="A4" zoomScale="120" zoomScaleNormal="120" workbookViewId="0">
      <selection activeCell="E14" sqref="E14"/>
    </sheetView>
  </sheetViews>
  <sheetFormatPr baseColWidth="10" defaultColWidth="11.42578125" defaultRowHeight="15" x14ac:dyDescent="0.25"/>
  <cols>
    <col min="1" max="1" width="11.42578125" style="1"/>
    <col min="2" max="2" width="2.85546875" style="5" customWidth="1"/>
    <col min="3" max="3" width="40.85546875" style="5" customWidth="1"/>
    <col min="4" max="4" width="7" style="6" customWidth="1"/>
    <col min="5" max="5" width="15.5703125" style="5" customWidth="1"/>
    <col min="6" max="6" width="1.7109375" style="5" customWidth="1"/>
    <col min="7" max="7" width="15.5703125" style="5" customWidth="1"/>
    <col min="8" max="8" width="12.85546875" style="3" hidden="1" customWidth="1"/>
    <col min="9" max="9" width="12.140625" style="3" hidden="1" customWidth="1"/>
    <col min="10" max="10" width="12.85546875" style="3" hidden="1" customWidth="1"/>
    <col min="11" max="11" width="11.5703125" style="1" hidden="1" customWidth="1"/>
    <col min="12" max="12" width="15" style="1" customWidth="1"/>
    <col min="13" max="14" width="11.42578125" style="1"/>
    <col min="15" max="15" width="17.28515625" style="1" bestFit="1" customWidth="1"/>
    <col min="16" max="16" width="11.85546875" style="1" bestFit="1" customWidth="1"/>
    <col min="17" max="16384" width="11.42578125" style="1"/>
  </cols>
  <sheetData>
    <row r="1" spans="2:13" x14ac:dyDescent="0.25">
      <c r="B1" s="2" t="s">
        <v>0</v>
      </c>
      <c r="C1" s="2"/>
      <c r="D1" s="2"/>
      <c r="E1" s="2"/>
      <c r="F1" s="2"/>
      <c r="G1" s="2"/>
      <c r="I1" s="4"/>
      <c r="J1" s="4"/>
    </row>
    <row r="2" spans="2:13" x14ac:dyDescent="0.25">
      <c r="B2" s="2" t="s">
        <v>1</v>
      </c>
      <c r="C2" s="2"/>
      <c r="D2" s="2"/>
      <c r="E2" s="2"/>
      <c r="F2" s="2"/>
      <c r="G2" s="2"/>
      <c r="I2" s="4"/>
      <c r="J2" s="4"/>
    </row>
    <row r="3" spans="2:13" x14ac:dyDescent="0.25">
      <c r="B3" s="2" t="s">
        <v>2</v>
      </c>
      <c r="C3" s="2"/>
      <c r="D3" s="2"/>
      <c r="E3" s="2"/>
      <c r="F3" s="2"/>
      <c r="G3" s="2"/>
      <c r="I3" s="4"/>
      <c r="J3" s="4"/>
    </row>
    <row r="4" spans="2:13" x14ac:dyDescent="0.25">
      <c r="I4" s="4"/>
      <c r="J4" s="4"/>
    </row>
    <row r="5" spans="2:13" x14ac:dyDescent="0.25">
      <c r="B5" s="7" t="s">
        <v>3</v>
      </c>
      <c r="C5" s="8"/>
      <c r="D5" s="9"/>
      <c r="E5" s="9">
        <v>2022</v>
      </c>
      <c r="F5" s="10"/>
      <c r="G5" s="9">
        <v>2021</v>
      </c>
      <c r="H5" s="9" t="s">
        <v>4</v>
      </c>
      <c r="I5" s="9" t="s">
        <v>5</v>
      </c>
      <c r="J5" s="9" t="s">
        <v>6</v>
      </c>
      <c r="K5" s="9" t="s">
        <v>5</v>
      </c>
    </row>
    <row r="6" spans="2:13" x14ac:dyDescent="0.25">
      <c r="B6" s="7" t="s">
        <v>7</v>
      </c>
      <c r="C6" s="8"/>
      <c r="E6" s="11"/>
      <c r="F6" s="11"/>
      <c r="G6" s="11"/>
      <c r="I6" s="4"/>
      <c r="J6" s="4"/>
    </row>
    <row r="7" spans="2:13" x14ac:dyDescent="0.25">
      <c r="C7" s="5" t="s">
        <v>8</v>
      </c>
      <c r="E7" s="4">
        <v>4389473879.6399994</v>
      </c>
      <c r="F7" s="12"/>
      <c r="G7" s="4">
        <v>2951282464.8199997</v>
      </c>
      <c r="H7" s="4">
        <f>[1]Notas!$O$292</f>
        <v>4153112902.4770355</v>
      </c>
      <c r="I7" s="4">
        <f>E7-H7</f>
        <v>236360977.16296387</v>
      </c>
      <c r="J7" s="4">
        <f>[1]Notas!$Q$292</f>
        <v>2901421832.5690413</v>
      </c>
      <c r="K7" s="4">
        <f>G7-J7</f>
        <v>49860632.250958443</v>
      </c>
      <c r="L7" s="13"/>
      <c r="M7" s="13"/>
    </row>
    <row r="8" spans="2:13" customFormat="1" x14ac:dyDescent="0.25">
      <c r="B8" s="14"/>
      <c r="C8" s="5" t="s">
        <v>9</v>
      </c>
      <c r="D8" s="6"/>
      <c r="E8" s="4">
        <v>59408691.329999998</v>
      </c>
      <c r="F8" s="15"/>
      <c r="G8" s="4">
        <v>956430.47</v>
      </c>
      <c r="H8" s="4">
        <f>[1]Notas!$O$300</f>
        <v>59408691.829999998</v>
      </c>
      <c r="I8" s="4">
        <f>E8-H8</f>
        <v>-0.5</v>
      </c>
      <c r="J8" s="4">
        <f>[1]Notas!$Q$300</f>
        <v>956429.97</v>
      </c>
      <c r="K8" s="4">
        <f t="shared" ref="K8:K17" si="0">G8-J8</f>
        <v>0.5</v>
      </c>
      <c r="L8" s="16"/>
      <c r="M8" s="13"/>
    </row>
    <row r="9" spans="2:13" customFormat="1" hidden="1" x14ac:dyDescent="0.25">
      <c r="B9" s="14"/>
      <c r="C9" s="5" t="s">
        <v>10</v>
      </c>
      <c r="D9" s="6">
        <v>4</v>
      </c>
      <c r="E9" s="4">
        <v>0</v>
      </c>
      <c r="F9" s="15"/>
      <c r="G9" s="4">
        <v>0</v>
      </c>
      <c r="H9" s="4"/>
      <c r="I9" s="4"/>
      <c r="J9" s="4"/>
      <c r="K9" s="4">
        <f t="shared" si="0"/>
        <v>0</v>
      </c>
      <c r="M9" s="13"/>
    </row>
    <row r="10" spans="2:13" x14ac:dyDescent="0.25">
      <c r="B10" s="7" t="s">
        <v>11</v>
      </c>
      <c r="E10" s="17">
        <v>4448882570.9699993</v>
      </c>
      <c r="F10" s="12"/>
      <c r="G10" s="17">
        <v>2952238894.2899995</v>
      </c>
      <c r="H10" s="4"/>
      <c r="I10" s="4"/>
      <c r="J10" s="4"/>
      <c r="K10" s="4"/>
      <c r="L10" s="13"/>
      <c r="M10" s="13"/>
    </row>
    <row r="11" spans="2:13" x14ac:dyDescent="0.25">
      <c r="B11" s="7" t="s">
        <v>12</v>
      </c>
      <c r="E11" s="4"/>
      <c r="F11" s="4"/>
      <c r="G11" s="4"/>
      <c r="H11" s="4"/>
      <c r="I11" s="4"/>
      <c r="J11" s="4"/>
      <c r="K11" s="13"/>
    </row>
    <row r="12" spans="2:13" customFormat="1" x14ac:dyDescent="0.25">
      <c r="B12" s="14"/>
      <c r="C12" s="5" t="s">
        <v>13</v>
      </c>
      <c r="D12" s="6"/>
      <c r="E12" s="4">
        <v>307136652.27999997</v>
      </c>
      <c r="F12" s="15"/>
      <c r="G12" s="4">
        <v>307000000</v>
      </c>
      <c r="H12" s="4">
        <f>[1]Notas!$O$321</f>
        <v>307136652.27999997</v>
      </c>
      <c r="I12" s="4">
        <f>E12-H12</f>
        <v>0</v>
      </c>
      <c r="J12" s="4">
        <f>[1]Notas!$Q$321</f>
        <v>307000000</v>
      </c>
      <c r="K12" s="4">
        <f t="shared" si="0"/>
        <v>0</v>
      </c>
      <c r="L12" s="16"/>
      <c r="M12" s="16"/>
    </row>
    <row r="13" spans="2:13" customFormat="1" hidden="1" x14ac:dyDescent="0.25">
      <c r="B13" s="14"/>
      <c r="C13" s="5" t="s">
        <v>14</v>
      </c>
      <c r="D13" s="6">
        <v>5</v>
      </c>
      <c r="E13" s="4">
        <v>0</v>
      </c>
      <c r="F13" s="15"/>
      <c r="G13" s="4">
        <v>0</v>
      </c>
      <c r="H13" s="4">
        <f>[1]Notas!O319</f>
        <v>136652.28</v>
      </c>
      <c r="I13" s="4">
        <f>E13-H13</f>
        <v>-136652.28</v>
      </c>
      <c r="J13" s="4">
        <f>[1]Notas!P319</f>
        <v>0</v>
      </c>
      <c r="K13" s="4">
        <f t="shared" si="0"/>
        <v>0</v>
      </c>
      <c r="M13" s="16"/>
    </row>
    <row r="14" spans="2:13" customFormat="1" x14ac:dyDescent="0.25">
      <c r="B14" s="14"/>
      <c r="C14" s="5" t="s">
        <v>15</v>
      </c>
      <c r="D14" s="6"/>
      <c r="E14" s="4">
        <v>34609843.970000006</v>
      </c>
      <c r="F14" s="15"/>
      <c r="G14" s="4">
        <v>35786307.900000006</v>
      </c>
      <c r="H14" s="4">
        <f>[1]Notas!$O$333</f>
        <v>34609844.010000005</v>
      </c>
      <c r="I14" s="4">
        <f>E14-H14</f>
        <v>-3.9999999105930328E-2</v>
      </c>
      <c r="J14" s="4">
        <f>[1]Notas!$Q$333</f>
        <v>35786307.940000005</v>
      </c>
      <c r="K14" s="4">
        <f t="shared" si="0"/>
        <v>-3.9999999105930328E-2</v>
      </c>
      <c r="L14" s="16"/>
      <c r="M14" s="16"/>
    </row>
    <row r="15" spans="2:13" customFormat="1" hidden="1" x14ac:dyDescent="0.25">
      <c r="B15" s="14"/>
      <c r="C15" s="5" t="s">
        <v>16</v>
      </c>
      <c r="D15" s="6"/>
      <c r="E15" s="4">
        <v>0</v>
      </c>
      <c r="F15" s="15"/>
      <c r="G15" s="4">
        <v>0</v>
      </c>
      <c r="H15" s="4"/>
      <c r="I15" s="4"/>
      <c r="J15" s="4"/>
      <c r="K15" s="4">
        <f t="shared" si="0"/>
        <v>0</v>
      </c>
      <c r="M15" s="16"/>
    </row>
    <row r="16" spans="2:13" x14ac:dyDescent="0.25">
      <c r="C16" s="5" t="s">
        <v>17</v>
      </c>
      <c r="E16" s="4">
        <v>2165762222.1899986</v>
      </c>
      <c r="F16" s="15"/>
      <c r="G16" s="4">
        <v>2318288376.4299998</v>
      </c>
      <c r="H16" s="4">
        <f>[1]Notas!$O$360</f>
        <v>2108791742.5299997</v>
      </c>
      <c r="I16" s="4">
        <f>E16-H16</f>
        <v>56970479.659998894</v>
      </c>
      <c r="J16" s="4">
        <f>[1]Notas!$Q$360</f>
        <v>2265090589.3699999</v>
      </c>
      <c r="K16" s="4">
        <f t="shared" si="0"/>
        <v>53197787.059999943</v>
      </c>
      <c r="L16" s="13"/>
      <c r="M16" s="16"/>
    </row>
    <row r="17" spans="2:15" x14ac:dyDescent="0.25">
      <c r="C17" s="5" t="s">
        <v>18</v>
      </c>
      <c r="E17" s="4">
        <v>223594707.43000001</v>
      </c>
      <c r="F17" s="15"/>
      <c r="G17" s="4">
        <v>61317589.150000006</v>
      </c>
      <c r="H17" s="4">
        <f>[1]Notas!$O$374</f>
        <v>223594707.43000001</v>
      </c>
      <c r="I17" s="4">
        <f>E17-H17</f>
        <v>0</v>
      </c>
      <c r="J17" s="4">
        <f>[1]Notas!$Q$374</f>
        <v>61317589.150000006</v>
      </c>
      <c r="K17" s="4">
        <f t="shared" si="0"/>
        <v>0</v>
      </c>
      <c r="L17" s="13"/>
      <c r="M17" s="16"/>
    </row>
    <row r="18" spans="2:15" customFormat="1" hidden="1" x14ac:dyDescent="0.25">
      <c r="B18" s="14"/>
      <c r="C18" s="18" t="s">
        <v>19</v>
      </c>
      <c r="D18" s="19">
        <v>20</v>
      </c>
      <c r="E18" s="4">
        <v>0</v>
      </c>
      <c r="F18" s="12"/>
      <c r="G18" s="4">
        <v>0</v>
      </c>
      <c r="H18" s="4" t="e">
        <f>[1]Notas!#REF!</f>
        <v>#REF!</v>
      </c>
      <c r="I18" s="4" t="e">
        <f>E18-H18</f>
        <v>#REF!</v>
      </c>
      <c r="J18" s="4" t="e">
        <f>[1]Notas!#REF!</f>
        <v>#REF!</v>
      </c>
      <c r="K18" s="4"/>
      <c r="M18" s="16"/>
    </row>
    <row r="19" spans="2:15" x14ac:dyDescent="0.25">
      <c r="B19" s="7" t="s">
        <v>20</v>
      </c>
      <c r="E19" s="17">
        <v>2731103424.8699985</v>
      </c>
      <c r="F19" s="12"/>
      <c r="G19" s="17">
        <v>2722392273.48</v>
      </c>
      <c r="H19" s="4"/>
      <c r="I19" s="4"/>
      <c r="J19" s="4"/>
      <c r="K19" s="4"/>
      <c r="L19" s="13"/>
      <c r="M19" s="16"/>
    </row>
    <row r="20" spans="2:15" ht="15.75" thickBot="1" x14ac:dyDescent="0.3">
      <c r="B20" s="7" t="s">
        <v>21</v>
      </c>
      <c r="E20" s="20">
        <v>7179985995.8399982</v>
      </c>
      <c r="F20" s="21"/>
      <c r="G20" s="20">
        <v>5674631168.7699995</v>
      </c>
      <c r="H20" s="4"/>
      <c r="I20" s="4"/>
      <c r="J20" s="4"/>
      <c r="K20" s="4"/>
      <c r="L20" s="13"/>
      <c r="M20" s="13"/>
    </row>
    <row r="21" spans="2:15" ht="15.75" thickTop="1" x14ac:dyDescent="0.25">
      <c r="C21" s="5" t="s">
        <v>22</v>
      </c>
      <c r="E21" s="4"/>
      <c r="F21" s="4"/>
      <c r="G21" s="4"/>
      <c r="H21" s="4"/>
      <c r="I21" s="4"/>
      <c r="J21" s="4"/>
      <c r="K21" s="4"/>
    </row>
    <row r="22" spans="2:15" x14ac:dyDescent="0.25">
      <c r="B22" s="7" t="s">
        <v>23</v>
      </c>
      <c r="E22" s="4"/>
      <c r="F22" s="4"/>
      <c r="G22" s="4"/>
      <c r="H22" s="4"/>
      <c r="I22" s="4"/>
      <c r="J22" s="4"/>
      <c r="K22" s="4"/>
    </row>
    <row r="23" spans="2:15" x14ac:dyDescent="0.25">
      <c r="B23" s="7" t="s">
        <v>24</v>
      </c>
      <c r="E23" s="12"/>
      <c r="F23" s="12"/>
      <c r="G23" s="12"/>
      <c r="H23" s="4"/>
      <c r="I23" s="4"/>
      <c r="J23" s="4"/>
      <c r="K23" s="4"/>
    </row>
    <row r="24" spans="2:15" x14ac:dyDescent="0.2">
      <c r="C24" s="5" t="s">
        <v>25</v>
      </c>
      <c r="E24" s="4">
        <v>175236636.33000001</v>
      </c>
      <c r="F24" s="22"/>
      <c r="G24" s="4">
        <v>66485871.869999997</v>
      </c>
      <c r="H24" s="4">
        <f>[1]Notas!$O$382</f>
        <v>175236637.33000001</v>
      </c>
      <c r="I24" s="4">
        <f t="shared" ref="I24:I25" si="1">E24-H24</f>
        <v>-1</v>
      </c>
      <c r="J24" s="4">
        <f>[1]Notas!$Q$382</f>
        <v>66485871.869999997</v>
      </c>
      <c r="K24" s="4">
        <f t="shared" ref="K24:K27" si="2">G24-J24</f>
        <v>0</v>
      </c>
      <c r="L24" s="13"/>
      <c r="M24" s="13"/>
    </row>
    <row r="25" spans="2:15" customFormat="1" x14ac:dyDescent="0.25">
      <c r="B25" s="14"/>
      <c r="C25" s="5" t="s">
        <v>26</v>
      </c>
      <c r="D25" s="6"/>
      <c r="E25" s="4">
        <v>69030649.439999998</v>
      </c>
      <c r="F25" s="15"/>
      <c r="G25" s="4">
        <v>12995146.91</v>
      </c>
      <c r="H25" s="4">
        <f>[1]Notas!$O$389</f>
        <v>69030649.439999998</v>
      </c>
      <c r="I25" s="4">
        <f t="shared" si="1"/>
        <v>0</v>
      </c>
      <c r="J25" s="4">
        <f>[1]Notas!$Q$389</f>
        <v>12995147.91</v>
      </c>
      <c r="K25" s="4">
        <f t="shared" si="2"/>
        <v>-1</v>
      </c>
      <c r="L25" s="23"/>
    </row>
    <row r="26" spans="2:15" customFormat="1" x14ac:dyDescent="0.25">
      <c r="B26" s="14"/>
      <c r="C26" s="5" t="s">
        <v>27</v>
      </c>
      <c r="D26" s="6"/>
      <c r="E26" s="4">
        <v>235358186.53999999</v>
      </c>
      <c r="F26" s="15"/>
      <c r="G26" s="4">
        <v>321711426.07999998</v>
      </c>
      <c r="H26" s="4">
        <f>[1]Notas!$O$395</f>
        <v>235358187.53999999</v>
      </c>
      <c r="I26" s="4">
        <f>E26-H26</f>
        <v>-1</v>
      </c>
      <c r="J26" s="4">
        <f>[1]Notas!$Q$395</f>
        <v>321711426.07999998</v>
      </c>
      <c r="K26" s="4">
        <f t="shared" si="2"/>
        <v>0</v>
      </c>
    </row>
    <row r="27" spans="2:15" customFormat="1" x14ac:dyDescent="0.25">
      <c r="B27" s="14"/>
      <c r="C27" s="5" t="s">
        <v>28</v>
      </c>
      <c r="D27" s="6"/>
      <c r="E27" s="4">
        <v>10225323.289999999</v>
      </c>
      <c r="F27" s="15"/>
      <c r="G27" s="4">
        <v>0</v>
      </c>
      <c r="H27" s="4">
        <f>[1]Notas!$O$404</f>
        <v>10225322.290000001</v>
      </c>
      <c r="I27" s="4">
        <f>E27-H27</f>
        <v>0.99999999813735485</v>
      </c>
      <c r="J27" s="4">
        <f>[1]Notas!$Q$404</f>
        <v>0</v>
      </c>
      <c r="K27" s="4">
        <f t="shared" si="2"/>
        <v>0</v>
      </c>
    </row>
    <row r="28" spans="2:15" x14ac:dyDescent="0.25">
      <c r="B28" s="7" t="s">
        <v>29</v>
      </c>
      <c r="E28" s="17">
        <v>489850794.60000002</v>
      </c>
      <c r="F28" s="12"/>
      <c r="G28" s="17">
        <v>401192444.86000001</v>
      </c>
      <c r="H28" s="4"/>
      <c r="I28" s="4"/>
      <c r="J28" s="4"/>
      <c r="K28" s="4"/>
      <c r="L28" s="13"/>
    </row>
    <row r="29" spans="2:15" customFormat="1" x14ac:dyDescent="0.25">
      <c r="B29" s="24" t="s">
        <v>30</v>
      </c>
      <c r="C29" s="14"/>
      <c r="D29" s="6"/>
      <c r="E29" s="22"/>
      <c r="F29" s="22"/>
      <c r="G29" s="22"/>
      <c r="H29" s="4"/>
      <c r="I29" s="4"/>
      <c r="J29" s="4"/>
      <c r="K29" s="4"/>
    </row>
    <row r="30" spans="2:15" customFormat="1" x14ac:dyDescent="0.25">
      <c r="B30" s="14"/>
      <c r="C30" s="5" t="s">
        <v>31</v>
      </c>
      <c r="D30" s="6"/>
      <c r="E30" s="4">
        <v>279381528.67000002</v>
      </c>
      <c r="F30" s="15"/>
      <c r="G30" s="4">
        <v>392076847.81999999</v>
      </c>
      <c r="H30" s="4">
        <f>[1]Notas!$O$410</f>
        <v>279381527.67000002</v>
      </c>
      <c r="I30" s="4">
        <f t="shared" ref="I30:I31" si="3">E30-H30</f>
        <v>1</v>
      </c>
      <c r="J30" s="4">
        <f>[1]Notas!$Q$410</f>
        <v>392076847.81999999</v>
      </c>
      <c r="K30" s="4">
        <f t="shared" ref="K30:K31" si="4">G30-J30</f>
        <v>0</v>
      </c>
      <c r="L30" s="16"/>
      <c r="O30" s="25"/>
    </row>
    <row r="31" spans="2:15" customFormat="1" x14ac:dyDescent="0.25">
      <c r="B31" s="14"/>
      <c r="C31" s="5" t="s">
        <v>32</v>
      </c>
      <c r="D31" s="6"/>
      <c r="E31" s="4">
        <v>887845583.63</v>
      </c>
      <c r="F31" s="15"/>
      <c r="G31" s="4">
        <v>466404007.44</v>
      </c>
      <c r="H31" s="4">
        <f>[1]Notas!$O$426</f>
        <v>867643152.53458118</v>
      </c>
      <c r="I31" s="4">
        <f t="shared" si="3"/>
        <v>20202431.095418811</v>
      </c>
      <c r="J31" s="4">
        <f>[1]Notas!$Q$426</f>
        <v>586454791.89058614</v>
      </c>
      <c r="K31" s="4">
        <f t="shared" si="4"/>
        <v>-120050784.45058614</v>
      </c>
    </row>
    <row r="32" spans="2:15" customFormat="1" x14ac:dyDescent="0.25">
      <c r="B32" s="24" t="s">
        <v>33</v>
      </c>
      <c r="C32" s="14"/>
      <c r="D32" s="6"/>
      <c r="E32" s="26">
        <v>1167227113.3</v>
      </c>
      <c r="F32" s="27"/>
      <c r="G32" s="26">
        <v>858480855.25999999</v>
      </c>
      <c r="H32" s="4"/>
      <c r="I32" s="4"/>
      <c r="J32" s="4"/>
      <c r="K32" s="4"/>
      <c r="L32" s="16"/>
    </row>
    <row r="33" spans="2:15" x14ac:dyDescent="0.25">
      <c r="B33" s="7" t="s">
        <v>34</v>
      </c>
      <c r="E33" s="17">
        <v>1657077907.9000001</v>
      </c>
      <c r="F33" s="21"/>
      <c r="G33" s="17">
        <v>1259673300.1199999</v>
      </c>
      <c r="H33" s="4"/>
      <c r="I33" s="4"/>
      <c r="J33" s="4"/>
      <c r="L33" s="13"/>
    </row>
    <row r="34" spans="2:15" x14ac:dyDescent="0.25">
      <c r="B34" s="7"/>
      <c r="E34" s="4"/>
      <c r="F34" s="4"/>
      <c r="G34" s="4"/>
      <c r="H34" s="4"/>
      <c r="I34" s="4"/>
      <c r="J34" s="4"/>
      <c r="O34" s="28"/>
    </row>
    <row r="35" spans="2:15" x14ac:dyDescent="0.25">
      <c r="B35" s="7" t="s">
        <v>35</v>
      </c>
      <c r="D35" s="10"/>
      <c r="E35" s="4"/>
      <c r="F35" s="4"/>
      <c r="G35" s="4"/>
      <c r="H35" s="4"/>
      <c r="I35" s="4"/>
      <c r="J35" s="4"/>
    </row>
    <row r="36" spans="2:15" customFormat="1" x14ac:dyDescent="0.25">
      <c r="B36" s="24"/>
      <c r="C36" s="5" t="s">
        <v>36</v>
      </c>
      <c r="D36" s="6"/>
      <c r="E36" s="4">
        <v>2587921627.2199998</v>
      </c>
      <c r="F36" s="15"/>
      <c r="G36" s="4">
        <v>2587921627.2200003</v>
      </c>
      <c r="H36" s="4"/>
      <c r="I36" s="4"/>
      <c r="J36" s="4"/>
      <c r="K36" s="4"/>
    </row>
    <row r="37" spans="2:15" customFormat="1" x14ac:dyDescent="0.25">
      <c r="B37" s="14"/>
      <c r="C37" s="5" t="s">
        <v>37</v>
      </c>
      <c r="D37" s="6"/>
      <c r="E37" s="4">
        <v>2067269314.2</v>
      </c>
      <c r="F37" s="15"/>
      <c r="G37" s="4">
        <v>1241447602.78</v>
      </c>
      <c r="H37" s="4"/>
      <c r="I37" s="4"/>
      <c r="J37" s="4"/>
      <c r="K37" s="4"/>
      <c r="L37" s="16"/>
    </row>
    <row r="38" spans="2:15" x14ac:dyDescent="0.25">
      <c r="C38" s="5" t="s">
        <v>38</v>
      </c>
      <c r="E38" s="4">
        <v>867717146.51999855</v>
      </c>
      <c r="F38" s="12"/>
      <c r="G38" s="4">
        <v>585588637.64999962</v>
      </c>
      <c r="H38" s="4"/>
      <c r="I38" s="4"/>
      <c r="J38" s="4"/>
      <c r="K38" s="4"/>
    </row>
    <row r="39" spans="2:15" x14ac:dyDescent="0.25">
      <c r="B39" s="7" t="s">
        <v>39</v>
      </c>
      <c r="E39" s="26">
        <v>5522908087.9399986</v>
      </c>
      <c r="F39" s="21"/>
      <c r="G39" s="26">
        <v>4414957867.6499996</v>
      </c>
      <c r="H39" s="4"/>
      <c r="I39" s="4"/>
      <c r="J39" s="4"/>
    </row>
    <row r="40" spans="2:15" ht="15.75" thickBot="1" x14ac:dyDescent="0.3">
      <c r="B40" s="7" t="s">
        <v>40</v>
      </c>
      <c r="E40" s="20">
        <v>7179985995.8399982</v>
      </c>
      <c r="F40" s="11"/>
      <c r="G40" s="20">
        <v>5674631168.7699995</v>
      </c>
      <c r="H40" s="4"/>
      <c r="I40" s="4"/>
      <c r="J40" s="4"/>
    </row>
    <row r="41" spans="2:15" ht="15.75" thickTop="1" x14ac:dyDescent="0.25">
      <c r="E41" s="29"/>
      <c r="G41" s="29"/>
      <c r="H41" s="4"/>
      <c r="I41" s="4"/>
      <c r="J41" s="4"/>
    </row>
    <row r="42" spans="2:15" x14ac:dyDescent="0.25">
      <c r="E42" s="29"/>
      <c r="G42" s="29"/>
    </row>
    <row r="43" spans="2:15" x14ac:dyDescent="0.25">
      <c r="E43" s="29"/>
    </row>
    <row r="44" spans="2:15" x14ac:dyDescent="0.25">
      <c r="E44" s="29"/>
    </row>
    <row r="64" hidden="1" x14ac:dyDescent="0.25"/>
    <row r="369" spans="2:2" x14ac:dyDescent="0.25">
      <c r="B369" s="30"/>
    </row>
  </sheetData>
  <mergeCells count="3">
    <mergeCell ref="B1:G1"/>
    <mergeCell ref="B2:G2"/>
    <mergeCell ref="B3:G3"/>
  </mergeCells>
  <printOptions horizontalCentered="1"/>
  <pageMargins left="0.35433070866141703" right="0.35433070866141703" top="0.25" bottom="0.35433070866141703" header="0.31496062992126" footer="0.3149606299212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2022-11-22T18:23:07Z</cp:lastPrinted>
  <dcterms:created xsi:type="dcterms:W3CDTF">2022-11-22T18:21:04Z</dcterms:created>
  <dcterms:modified xsi:type="dcterms:W3CDTF">2022-11-22T18:23:21Z</dcterms:modified>
</cp:coreProperties>
</file>