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vizcaino\AppData\Local\Microsoft\Windows\INetCache\Content.Outlook\BFZ97G9A\"/>
    </mc:Choice>
  </mc:AlternateContent>
  <xr:revisionPtr revIDLastSave="0" documentId="13_ncr:1_{4E192D8A-2635-4BB0-A3F6-3AAC3BDAC44F}" xr6:coauthVersionLast="47" xr6:coauthVersionMax="47" xr10:uidLastSave="{00000000-0000-0000-0000-000000000000}"/>
  <bookViews>
    <workbookView xWindow="-120" yWindow="-120" windowWidth="29040" windowHeight="15720" xr2:uid="{784E5D24-0E0A-4A1C-AEDB-8C414D77F257}"/>
  </bookViews>
  <sheets>
    <sheet name="P1 Presupuesto Aprobado" sheetId="1" r:id="rId1"/>
  </sheets>
  <definedNames>
    <definedName name="_xlnm.Print_Area" localSheetId="0">'P1 Presupuesto Aprobado'!$C$1:$M$103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" l="1"/>
  <c r="M59" i="1"/>
  <c r="M58" i="1"/>
  <c r="M56" i="1"/>
  <c r="M55" i="1"/>
  <c r="M54" i="1"/>
  <c r="M37" i="1"/>
  <c r="M28" i="1"/>
  <c r="M23" i="1"/>
  <c r="M18" i="1"/>
  <c r="M17" i="1"/>
  <c r="M14" i="1"/>
  <c r="M13" i="1"/>
  <c r="L54" i="1"/>
  <c r="L12" i="1"/>
  <c r="L11" i="1" s="1"/>
  <c r="K54" i="1"/>
  <c r="K28" i="1"/>
  <c r="K18" i="1"/>
  <c r="K12" i="1"/>
  <c r="M29" i="1"/>
  <c r="J12" i="1"/>
  <c r="J18" i="1"/>
  <c r="F28" i="1"/>
  <c r="G28" i="1"/>
  <c r="H28" i="1"/>
  <c r="I28" i="1"/>
  <c r="J28" i="1"/>
  <c r="J54" i="1"/>
  <c r="I54" i="1"/>
  <c r="I18" i="1"/>
  <c r="I12" i="1"/>
  <c r="H45" i="1"/>
  <c r="G45" i="1"/>
  <c r="G38" i="1" s="1"/>
  <c r="F45" i="1"/>
  <c r="F38" i="1" s="1"/>
  <c r="H38" i="1"/>
  <c r="H64" i="1"/>
  <c r="H72" i="1"/>
  <c r="H80" i="1"/>
  <c r="H76" i="1" s="1"/>
  <c r="H54" i="1"/>
  <c r="F18" i="1"/>
  <c r="G18" i="1"/>
  <c r="H18" i="1"/>
  <c r="H12" i="1"/>
  <c r="M64" i="1"/>
  <c r="G12" i="1"/>
  <c r="G80" i="1"/>
  <c r="G76" i="1" s="1"/>
  <c r="G72" i="1"/>
  <c r="F72" i="1"/>
  <c r="G64" i="1"/>
  <c r="F64" i="1"/>
  <c r="G54" i="1"/>
  <c r="F54" i="1"/>
  <c r="M45" i="1"/>
  <c r="M38" i="1" s="1"/>
  <c r="M80" i="1"/>
  <c r="M76" i="1" s="1"/>
  <c r="F80" i="1"/>
  <c r="F76" i="1" s="1"/>
  <c r="F12" i="1"/>
  <c r="M72" i="1"/>
  <c r="D12" i="1"/>
  <c r="E80" i="1"/>
  <c r="D80" i="1"/>
  <c r="L85" i="1" l="1"/>
  <c r="M12" i="1"/>
  <c r="M85" i="1" s="1"/>
  <c r="J11" i="1"/>
  <c r="K85" i="1"/>
  <c r="K11" i="1"/>
  <c r="J85" i="1"/>
  <c r="I85" i="1"/>
  <c r="I11" i="1"/>
  <c r="H85" i="1"/>
  <c r="H11" i="1"/>
  <c r="G85" i="1"/>
  <c r="G11" i="1"/>
  <c r="F85" i="1"/>
  <c r="F11" i="1"/>
  <c r="E38" i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M11" i="1" l="1"/>
  <c r="E11" i="1"/>
  <c r="D85" i="1"/>
  <c r="E85" i="1"/>
  <c r="D11" i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<sst xmlns="http://schemas.openxmlformats.org/spreadsheetml/2006/main" count="98" uniqueCount="98">
  <si>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</si>
  <si>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</si>
  <si>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</si>
  <si>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</si>
  <si>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</si>
  <si>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</si>
  <si>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</si>
  <si>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</si>
  <si>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</si>
  <si>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</si>
  <si>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</si>
  <si>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</si>
  <si>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</si>
  <si>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</si>
  <si>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</si>
  <si>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</si>
  <si>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</si>
  <si>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</si>
  <si>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</si>
  <si>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</si>
  <si>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</si>
  <si>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</si>
  <si>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</si>
  <si>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</si>
  <si>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</si>
  <si>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</si>
  <si>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</si>
  <si>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</si>
  <si>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</si>
  <si>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</si>
  <si>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</si>
  <si>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</si>
  <si>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</si>
  <si>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</si>
  <si>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</si>
  <si>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</si>
  <si>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</si>
  <si>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</si>
  <si>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</si>
  <si>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</si>
  <si>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</si>
  <si>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</si>
  <si>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</si>
  <si>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</si>
  <si>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</si>
  <si>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</si>
  <si>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</si>
  <si>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</si>
  <si>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</si>
  <si>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</si>
  <si>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</si>
  <si>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</si>
  <si>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</si>
  <si>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</si>
  <si>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</si>
  <si>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</si>
  <si>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</si>
  <si>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</si>
  <si>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</si>
  <si>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</si>
  <si>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</si>
  <si>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</si>
  <si>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</si>
  <si>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</si>
  <si>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</si>
  <si>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</si>
  <si>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</si>
  <si>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</si>
  <si>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</si>
  <si>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</si>
  <si>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</si>
  <si>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</si>
  <si>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</si>
  <si>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</si>
  <si>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</si>
  <si>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</si>
  <si>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</si>
  <si>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</si>
  <si>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</si>
  <si>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</si>
  <si>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</si>
  <si>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</si>
  <si>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</si>
  <si>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</si>
  <si>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</si>
  <si>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</si>
  <si>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</si>
  <si>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</si>
  <si>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{2024}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</si>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</sst>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0" fontId="2" fillId="4" borderId="3" xfId="0" applyFont="1" applyFill="1" applyBorder="1" applyAlignment="1">
      <alignment horizontal="center"/>
    </xf>
    <xf numFmtId="164" fontId="0" fillId="0" borderId="0" xfId="1" applyFont="1"/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165" fontId="0" fillId="0" borderId="0" xfId="1" applyNumberFormat="1" applyFont="1"/>
    <xf numFmtId="164" fontId="0" fillId="0" borderId="0" xfId="0" applyNumberForma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2066830</xdr:colOff>
      <xdr:row>6</xdr:row>
      <xdr:rowOff>125932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749325</xdr:colOff>
      <xdr:row>6</xdr:row>
      <xdr:rowOff>102053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U98"/>
  <sheetViews>
    <sheetView showGridLines="0" tabSelected="1" topLeftCell="C68" workbookViewId="0">
      <selection activeCell="F11" sqref="F11:L11"/>
    </sheetView>
  </sheetViews>
  <sheetFormatPr baseColWidth="10" defaultColWidth="11.42578125" defaultRowHeight="15" x14ac:dyDescent="0.25"/>
  <cols>
    <col min="1" max="2" width="0" hidden="1" customWidth="1"/>
    <col min="3" max="3" width="95.5703125" customWidth="1"/>
    <col min="4" max="4" width="17.5703125" customWidth="1"/>
    <col min="5" max="5" width="16.7109375" customWidth="1"/>
    <col min="6" max="6" width="14.5703125" bestFit="1" customWidth="1"/>
    <col min="7" max="12" width="14.5703125" customWidth="1"/>
    <col min="13" max="13" width="14.42578125" customWidth="1"/>
  </cols>
  <sheetData>
    <row r="3" spans="2:21" ht="28.5" customHeight="1" x14ac:dyDescent="0.25">
      <c r="C3" s="35" t="s">
        <v>83</v>
      </c>
      <c r="D3" s="36"/>
      <c r="E3" s="3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2:21" ht="21" customHeight="1" x14ac:dyDescent="0.25">
      <c r="C4" s="33" t="s">
        <v>84</v>
      </c>
      <c r="D4" s="34"/>
      <c r="E4" s="3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ht="15.75" x14ac:dyDescent="0.25">
      <c r="C5" s="42" t="s">
        <v>88</v>
      </c>
      <c r="D5" s="43"/>
      <c r="E5" s="4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5.75" customHeight="1" x14ac:dyDescent="0.25">
      <c r="C6" s="37" t="s">
        <v>76</v>
      </c>
      <c r="D6" s="38"/>
      <c r="E6" s="3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5.75" customHeight="1" x14ac:dyDescent="0.25">
      <c r="B7" s="10"/>
      <c r="C7" s="37" t="s">
        <v>77</v>
      </c>
      <c r="D7" s="38"/>
      <c r="E7" s="38"/>
      <c r="F7" s="10"/>
      <c r="G7" s="10"/>
      <c r="H7" s="10"/>
      <c r="I7" s="10"/>
      <c r="J7" s="10"/>
      <c r="K7" s="10"/>
      <c r="L7" s="10"/>
      <c r="M7" s="9"/>
      <c r="N7" s="9"/>
      <c r="O7" s="9"/>
      <c r="P7" s="9"/>
      <c r="Q7" s="9"/>
      <c r="R7" s="9"/>
      <c r="S7" s="9"/>
      <c r="T7" s="9"/>
      <c r="U7" s="9"/>
    </row>
    <row r="9" spans="2:21" ht="15" customHeight="1" x14ac:dyDescent="0.25">
      <c r="C9" s="39" t="s">
        <v>66</v>
      </c>
      <c r="D9" s="40" t="s">
        <v>79</v>
      </c>
      <c r="E9" s="40" t="s">
        <v>78</v>
      </c>
      <c r="F9" s="30" t="s">
        <v>89</v>
      </c>
      <c r="G9" s="31"/>
      <c r="H9" s="31"/>
      <c r="I9" s="31"/>
      <c r="J9" s="31"/>
      <c r="K9" s="31"/>
      <c r="L9" s="31"/>
      <c r="M9" s="32"/>
    </row>
    <row r="10" spans="2:21" ht="23.25" customHeight="1" x14ac:dyDescent="0.25">
      <c r="C10" s="39"/>
      <c r="D10" s="41"/>
      <c r="E10" s="41"/>
      <c r="F10" s="22" t="s">
        <v>90</v>
      </c>
      <c r="G10" s="22" t="s">
        <v>92</v>
      </c>
      <c r="H10" s="22" t="s">
        <v>93</v>
      </c>
      <c r="I10" s="22" t="s">
        <v>94</v>
      </c>
      <c r="J10" s="22" t="s">
        <v>95</v>
      </c>
      <c r="K10" s="22" t="s">
        <v>96</v>
      </c>
      <c r="L10" s="22" t="s">
        <v>97</v>
      </c>
      <c r="M10" s="22" t="s">
        <v>91</v>
      </c>
    </row>
    <row r="11" spans="2:21" x14ac:dyDescent="0.25">
      <c r="C11" s="1" t="s">
        <v>0</v>
      </c>
      <c r="D11" s="17">
        <f t="shared" ref="D11:L11" si="0">+D12+D18+D28+D38+D54+D64+D72</f>
        <v>9192195387</v>
      </c>
      <c r="E11" s="17">
        <f t="shared" si="0"/>
        <v>9192195387</v>
      </c>
      <c r="F11" s="17">
        <f t="shared" si="0"/>
        <v>247924487.33000001</v>
      </c>
      <c r="G11" s="17">
        <f t="shared" si="0"/>
        <v>248587779.25</v>
      </c>
      <c r="H11" s="17">
        <f t="shared" si="0"/>
        <v>277283935.74000001</v>
      </c>
      <c r="I11" s="17">
        <f t="shared" si="0"/>
        <v>269672325.65999997</v>
      </c>
      <c r="J11" s="17">
        <f t="shared" si="0"/>
        <v>247786054.69</v>
      </c>
      <c r="K11" s="17">
        <f t="shared" si="0"/>
        <v>295578463.34000003</v>
      </c>
      <c r="L11" s="17">
        <f t="shared" si="0"/>
        <v>246042389.44</v>
      </c>
      <c r="M11" s="17">
        <f>+M12+M18+M28+M38+M54+M64+M72</f>
        <v>1832875435.4499998</v>
      </c>
    </row>
    <row r="12" spans="2:21" x14ac:dyDescent="0.25">
      <c r="C12" s="2" t="s">
        <v>1</v>
      </c>
      <c r="D12" s="18">
        <f t="shared" ref="D12:L12" si="1">+D13+D14+D16+D17</f>
        <v>4710665172</v>
      </c>
      <c r="E12" s="15">
        <f t="shared" si="1"/>
        <v>4710665172</v>
      </c>
      <c r="F12" s="15">
        <f t="shared" si="1"/>
        <v>247924487.33000001</v>
      </c>
      <c r="G12" s="15">
        <f t="shared" si="1"/>
        <v>248587779.25</v>
      </c>
      <c r="H12" s="15">
        <f t="shared" si="1"/>
        <v>247658350.31</v>
      </c>
      <c r="I12" s="15">
        <f t="shared" si="1"/>
        <v>247116537.31999999</v>
      </c>
      <c r="J12" s="15">
        <f t="shared" si="1"/>
        <v>246986801.50999999</v>
      </c>
      <c r="K12" s="15">
        <f t="shared" si="1"/>
        <v>247691755.34</v>
      </c>
      <c r="L12" s="15">
        <f t="shared" si="1"/>
        <v>246042389.44</v>
      </c>
      <c r="M12" s="15">
        <f>SUM(F12:L12)</f>
        <v>1732008100.5</v>
      </c>
    </row>
    <row r="13" spans="2:21" x14ac:dyDescent="0.25">
      <c r="C13" s="3" t="s">
        <v>2</v>
      </c>
      <c r="D13" s="14">
        <v>2842628598</v>
      </c>
      <c r="E13" s="14">
        <v>2842628598</v>
      </c>
      <c r="F13" s="24">
        <v>207288534.33000001</v>
      </c>
      <c r="G13" s="24">
        <v>207485174.22999999</v>
      </c>
      <c r="H13" s="24">
        <v>206844380.94</v>
      </c>
      <c r="I13" s="24">
        <v>206301761.53999999</v>
      </c>
      <c r="J13" s="24">
        <v>206161996</v>
      </c>
      <c r="K13" s="24">
        <v>206814466.72</v>
      </c>
      <c r="L13" s="24">
        <v>205332351.78999999</v>
      </c>
      <c r="M13" s="15">
        <f>SUM(F13:L13)</f>
        <v>1446228665.55</v>
      </c>
    </row>
    <row r="14" spans="2:21" x14ac:dyDescent="0.25">
      <c r="C14" s="3" t="s">
        <v>3</v>
      </c>
      <c r="D14" s="14">
        <v>1492400357</v>
      </c>
      <c r="E14" s="14">
        <v>1492400357</v>
      </c>
      <c r="F14" s="24">
        <v>9449121</v>
      </c>
      <c r="G14" s="24">
        <v>9814506</v>
      </c>
      <c r="H14" s="24">
        <v>9639371</v>
      </c>
      <c r="I14" s="24">
        <v>9717071</v>
      </c>
      <c r="J14" s="24">
        <v>9757571</v>
      </c>
      <c r="K14" s="24">
        <v>9709071</v>
      </c>
      <c r="L14" s="24">
        <v>9770071</v>
      </c>
      <c r="M14" s="15">
        <f>SUM(F14:L14)</f>
        <v>67856782</v>
      </c>
    </row>
    <row r="15" spans="2:21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23"/>
    </row>
    <row r="16" spans="2:21" x14ac:dyDescent="0.25">
      <c r="C16" s="3" t="s">
        <v>5</v>
      </c>
      <c r="D16" s="14">
        <v>0</v>
      </c>
      <c r="E16" s="14">
        <v>0</v>
      </c>
      <c r="F16" s="4"/>
      <c r="G16" s="4"/>
      <c r="H16" s="4"/>
      <c r="I16" s="4"/>
      <c r="J16" s="4"/>
      <c r="K16" s="4"/>
      <c r="L16" s="4"/>
      <c r="M16" s="23"/>
    </row>
    <row r="17" spans="3:13" x14ac:dyDescent="0.25">
      <c r="C17" s="3" t="s">
        <v>6</v>
      </c>
      <c r="D17" s="14">
        <v>375636217</v>
      </c>
      <c r="E17" s="14">
        <v>375636217</v>
      </c>
      <c r="F17" s="25">
        <v>31186832</v>
      </c>
      <c r="G17" s="25">
        <v>31288099.02</v>
      </c>
      <c r="H17" s="25">
        <v>31174598.370000001</v>
      </c>
      <c r="I17" s="25">
        <v>31097704.780000001</v>
      </c>
      <c r="J17" s="25">
        <v>31067234.510000002</v>
      </c>
      <c r="K17" s="25">
        <v>31168217.620000001</v>
      </c>
      <c r="L17" s="25">
        <v>30939966.649999999</v>
      </c>
      <c r="M17" s="15">
        <f>SUM(F17:L17)</f>
        <v>217922652.95000002</v>
      </c>
    </row>
    <row r="18" spans="3:13" x14ac:dyDescent="0.25">
      <c r="C18" s="2" t="s">
        <v>7</v>
      </c>
      <c r="D18" s="15">
        <f>+D19+D20+D21+D22+D23+D24+D25+D26+D27</f>
        <v>3092118185</v>
      </c>
      <c r="E18" s="15">
        <f>+E19+E20+E21+E22+E23+E24+E25+E26+E27</f>
        <v>3092118185</v>
      </c>
      <c r="F18" s="15">
        <f t="shared" ref="F18:K18" si="2">+F19+F20+F21+F22+F23+F24+F25+F26+F27</f>
        <v>0</v>
      </c>
      <c r="G18" s="15">
        <f t="shared" si="2"/>
        <v>0</v>
      </c>
      <c r="H18" s="15">
        <f t="shared" si="2"/>
        <v>18681585.43</v>
      </c>
      <c r="I18" s="15">
        <f t="shared" si="2"/>
        <v>3401105.14</v>
      </c>
      <c r="J18" s="15">
        <f t="shared" si="2"/>
        <v>0</v>
      </c>
      <c r="K18" s="15">
        <f t="shared" si="2"/>
        <v>0</v>
      </c>
      <c r="L18" s="15"/>
      <c r="M18" s="15">
        <f>+M19+M20+M21+M22+M23+M24+M25+M26+M27</f>
        <v>22082690.57</v>
      </c>
    </row>
    <row r="19" spans="3:13" x14ac:dyDescent="0.25">
      <c r="C19" s="3" t="s">
        <v>8</v>
      </c>
      <c r="D19" s="14">
        <v>329642500</v>
      </c>
      <c r="E19" s="14">
        <v>329642500</v>
      </c>
      <c r="F19" s="4"/>
      <c r="G19" s="4"/>
      <c r="H19" s="4"/>
      <c r="I19" s="4"/>
      <c r="J19" s="4"/>
      <c r="K19" s="4"/>
      <c r="L19" s="4"/>
      <c r="M19" s="23"/>
    </row>
    <row r="20" spans="3:13" x14ac:dyDescent="0.25">
      <c r="C20" s="3" t="s">
        <v>9</v>
      </c>
      <c r="D20" s="14">
        <v>115218742</v>
      </c>
      <c r="E20" s="14">
        <v>115218742</v>
      </c>
      <c r="F20" s="4"/>
      <c r="G20" s="4"/>
      <c r="H20" s="4"/>
      <c r="I20" s="4"/>
      <c r="J20" s="4"/>
      <c r="K20" s="4"/>
      <c r="L20" s="4"/>
      <c r="M20" s="23"/>
    </row>
    <row r="21" spans="3:13" x14ac:dyDescent="0.25">
      <c r="C21" s="3" t="s">
        <v>10</v>
      </c>
      <c r="D21" s="14">
        <v>175000000</v>
      </c>
      <c r="E21" s="14">
        <v>175000000</v>
      </c>
      <c r="F21" s="4"/>
      <c r="G21" s="4"/>
      <c r="H21" s="4"/>
      <c r="I21" s="4"/>
      <c r="J21" s="4"/>
      <c r="K21" s="4"/>
      <c r="L21" s="4"/>
      <c r="M21" s="23"/>
    </row>
    <row r="22" spans="3:13" x14ac:dyDescent="0.25">
      <c r="C22" s="3" t="s">
        <v>11</v>
      </c>
      <c r="D22" s="14">
        <v>80098400</v>
      </c>
      <c r="E22" s="14">
        <v>80098400</v>
      </c>
      <c r="F22" s="4"/>
      <c r="G22" s="4"/>
      <c r="H22" s="4"/>
      <c r="I22" s="4"/>
      <c r="J22" s="4"/>
      <c r="K22" s="4"/>
      <c r="L22" s="4"/>
      <c r="M22" s="23"/>
    </row>
    <row r="23" spans="3:13" x14ac:dyDescent="0.25">
      <c r="C23" s="3" t="s">
        <v>12</v>
      </c>
      <c r="D23" s="14">
        <v>346898527</v>
      </c>
      <c r="E23" s="14">
        <v>346898527</v>
      </c>
      <c r="H23" s="28">
        <v>18681585.43</v>
      </c>
      <c r="I23" s="28">
        <v>3401105.14</v>
      </c>
      <c r="J23" s="28"/>
      <c r="K23" s="28"/>
      <c r="L23" s="28"/>
      <c r="M23" s="15">
        <f>SUM(F23:L23)</f>
        <v>22082690.57</v>
      </c>
    </row>
    <row r="24" spans="3:13" x14ac:dyDescent="0.25">
      <c r="C24" s="3" t="s">
        <v>13</v>
      </c>
      <c r="D24" s="14">
        <v>145500000</v>
      </c>
      <c r="E24" s="14">
        <v>145500000</v>
      </c>
      <c r="M24" s="23"/>
    </row>
    <row r="25" spans="3:13" x14ac:dyDescent="0.25">
      <c r="C25" s="3" t="s">
        <v>14</v>
      </c>
      <c r="D25" s="14">
        <v>344175520</v>
      </c>
      <c r="E25" s="14">
        <v>344175520</v>
      </c>
      <c r="M25" s="23"/>
    </row>
    <row r="26" spans="3:13" x14ac:dyDescent="0.25">
      <c r="C26" s="3" t="s">
        <v>15</v>
      </c>
      <c r="D26" s="14">
        <v>1435083640</v>
      </c>
      <c r="E26" s="14">
        <v>1435083640</v>
      </c>
      <c r="M26" s="23"/>
    </row>
    <row r="27" spans="3:13" x14ac:dyDescent="0.25">
      <c r="C27" s="3" t="s">
        <v>16</v>
      </c>
      <c r="D27" s="14">
        <v>120500856</v>
      </c>
      <c r="E27" s="14">
        <v>120500856</v>
      </c>
      <c r="M27" s="23"/>
    </row>
    <row r="28" spans="3:13" x14ac:dyDescent="0.25">
      <c r="C28" s="2" t="s">
        <v>17</v>
      </c>
      <c r="D28" s="15">
        <f>+D29+D30+D31+D32+D33+D34+D35+D36+D37</f>
        <v>374272332</v>
      </c>
      <c r="E28" s="15">
        <f>+E29+E30+E31+E32+E33+E34+E35+E36+E37</f>
        <v>374272332</v>
      </c>
      <c r="F28" s="15">
        <f t="shared" ref="F28:K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92455.360000000001</v>
      </c>
      <c r="K28" s="15">
        <f t="shared" si="3"/>
        <v>0</v>
      </c>
      <c r="L28" s="15"/>
      <c r="M28" s="15">
        <f>SUM(F28:L28)</f>
        <v>92455.360000000001</v>
      </c>
    </row>
    <row r="29" spans="3:13" x14ac:dyDescent="0.25">
      <c r="C29" s="3" t="s">
        <v>18</v>
      </c>
      <c r="D29" s="14">
        <v>16109137</v>
      </c>
      <c r="E29" s="14">
        <v>16109137</v>
      </c>
      <c r="M29" s="28">
        <f>SUM(F29:J29)</f>
        <v>0</v>
      </c>
    </row>
    <row r="30" spans="3:13" x14ac:dyDescent="0.25">
      <c r="C30" s="3" t="s">
        <v>19</v>
      </c>
      <c r="D30" s="14">
        <v>14456212</v>
      </c>
      <c r="E30" s="14">
        <v>14456212</v>
      </c>
      <c r="M30" s="23"/>
    </row>
    <row r="31" spans="3:13" x14ac:dyDescent="0.25">
      <c r="C31" s="3" t="s">
        <v>20</v>
      </c>
      <c r="D31" s="14">
        <v>25754127</v>
      </c>
      <c r="E31" s="14">
        <v>25754127</v>
      </c>
      <c r="M31" s="23"/>
    </row>
    <row r="32" spans="3:13" x14ac:dyDescent="0.25">
      <c r="C32" s="3" t="s">
        <v>21</v>
      </c>
      <c r="D32" s="14">
        <v>1988414</v>
      </c>
      <c r="E32" s="14">
        <v>1988414</v>
      </c>
      <c r="M32" s="23"/>
    </row>
    <row r="33" spans="3:13" x14ac:dyDescent="0.25">
      <c r="C33" s="3" t="s">
        <v>22</v>
      </c>
      <c r="D33" s="14">
        <v>4547170</v>
      </c>
      <c r="E33" s="14">
        <v>4547170</v>
      </c>
      <c r="M33" s="23"/>
    </row>
    <row r="34" spans="3:13" x14ac:dyDescent="0.25">
      <c r="C34" s="3" t="s">
        <v>23</v>
      </c>
      <c r="D34" s="14">
        <v>8683960</v>
      </c>
      <c r="E34" s="14">
        <v>8683960</v>
      </c>
      <c r="M34" s="23"/>
    </row>
    <row r="35" spans="3:13" x14ac:dyDescent="0.25">
      <c r="C35" s="3" t="s">
        <v>24</v>
      </c>
      <c r="D35" s="14">
        <v>131414324</v>
      </c>
      <c r="E35" s="14">
        <v>131414324</v>
      </c>
      <c r="M35" s="23"/>
    </row>
    <row r="36" spans="3:13" x14ac:dyDescent="0.25">
      <c r="C36" s="3" t="s">
        <v>25</v>
      </c>
      <c r="D36" s="14">
        <v>0</v>
      </c>
      <c r="E36" s="14">
        <v>0</v>
      </c>
      <c r="M36" s="23"/>
    </row>
    <row r="37" spans="3:13" x14ac:dyDescent="0.25">
      <c r="C37" s="3" t="s">
        <v>26</v>
      </c>
      <c r="D37" s="14">
        <v>171318988</v>
      </c>
      <c r="E37" s="14">
        <v>171318988</v>
      </c>
      <c r="J37" s="28">
        <v>92455.360000000001</v>
      </c>
      <c r="K37" s="28"/>
      <c r="L37" s="28"/>
      <c r="M37" s="15">
        <f>SUM(F37:L37)</f>
        <v>92455.360000000001</v>
      </c>
    </row>
    <row r="38" spans="3:13" x14ac:dyDescent="0.25">
      <c r="C38" s="2" t="s">
        <v>27</v>
      </c>
      <c r="D38" s="15">
        <f>+D39+D40+D44+D45+D46</f>
        <v>141400000</v>
      </c>
      <c r="E38" s="15">
        <f>+E39+E40+E44+E45+E46</f>
        <v>141400000</v>
      </c>
      <c r="F38" s="15">
        <f>+F39+F40+F44+F45+F46</f>
        <v>0</v>
      </c>
      <c r="G38" s="15">
        <f>+G39+G40+G44+G45+G46</f>
        <v>0</v>
      </c>
      <c r="H38" s="15">
        <f>+H39+H40+H44+H45+H46</f>
        <v>0</v>
      </c>
      <c r="I38" s="15"/>
      <c r="J38" s="15"/>
      <c r="K38" s="15"/>
      <c r="L38" s="15"/>
      <c r="M38" s="26">
        <f>+M39+M40+M44+M45+M46</f>
        <v>0</v>
      </c>
    </row>
    <row r="39" spans="3:13" x14ac:dyDescent="0.25">
      <c r="C39" s="3" t="s">
        <v>28</v>
      </c>
      <c r="D39" s="14">
        <v>138400000</v>
      </c>
      <c r="E39" s="14">
        <v>138400000</v>
      </c>
      <c r="M39" s="23"/>
    </row>
    <row r="40" spans="3:13" x14ac:dyDescent="0.25">
      <c r="C40" s="3" t="s">
        <v>29</v>
      </c>
      <c r="D40" s="14"/>
      <c r="E40" s="14"/>
      <c r="M40" s="23"/>
    </row>
    <row r="41" spans="3:13" x14ac:dyDescent="0.25">
      <c r="C41" s="3" t="s">
        <v>30</v>
      </c>
      <c r="D41" s="19"/>
      <c r="E41" s="19"/>
      <c r="M41" s="23"/>
    </row>
    <row r="42" spans="3:13" x14ac:dyDescent="0.25">
      <c r="C42" s="3" t="s">
        <v>31</v>
      </c>
      <c r="D42" s="19"/>
      <c r="E42" s="19"/>
      <c r="M42" s="23"/>
    </row>
    <row r="43" spans="3:13" x14ac:dyDescent="0.25">
      <c r="C43" s="3" t="s">
        <v>32</v>
      </c>
      <c r="D43" s="19"/>
      <c r="E43" s="19"/>
      <c r="M43" s="23"/>
    </row>
    <row r="44" spans="3:13" x14ac:dyDescent="0.25">
      <c r="C44" s="3" t="s">
        <v>33</v>
      </c>
      <c r="D44" s="19"/>
      <c r="E44" s="19"/>
      <c r="M44" s="23"/>
    </row>
    <row r="45" spans="3:13" x14ac:dyDescent="0.25">
      <c r="C45" s="3" t="s">
        <v>34</v>
      </c>
      <c r="D45" s="14">
        <v>3000000</v>
      </c>
      <c r="E45" s="14">
        <v>3000000</v>
      </c>
      <c r="F45" s="15">
        <f>+F46+F47+F51+F52+F53</f>
        <v>0</v>
      </c>
      <c r="G45" s="15">
        <f>+G46+G47+G51+G52+G53</f>
        <v>0</v>
      </c>
      <c r="H45" s="15">
        <f>+H46+H47+H51+H52+H53</f>
        <v>0</v>
      </c>
      <c r="I45" s="15"/>
      <c r="J45" s="15"/>
      <c r="K45" s="15"/>
      <c r="L45" s="15"/>
      <c r="M45" s="26">
        <f t="shared" ref="M45" si="4">+M46+M47+M51+M52+M53</f>
        <v>0</v>
      </c>
    </row>
    <row r="46" spans="3:13" x14ac:dyDescent="0.25">
      <c r="C46" s="3" t="s">
        <v>35</v>
      </c>
      <c r="D46" s="14"/>
      <c r="E46" s="14"/>
      <c r="M46" s="23"/>
    </row>
    <row r="47" spans="3:13" x14ac:dyDescent="0.25">
      <c r="C47" s="2" t="s">
        <v>36</v>
      </c>
      <c r="D47" s="18"/>
      <c r="E47" s="19"/>
      <c r="M47" s="23"/>
    </row>
    <row r="48" spans="3:13" x14ac:dyDescent="0.25">
      <c r="C48" s="3" t="s">
        <v>37</v>
      </c>
      <c r="D48" s="19"/>
      <c r="E48" s="19"/>
      <c r="M48" s="23"/>
    </row>
    <row r="49" spans="3:13" x14ac:dyDescent="0.25">
      <c r="C49" s="3" t="s">
        <v>38</v>
      </c>
      <c r="D49" s="19"/>
      <c r="E49" s="19"/>
      <c r="M49" s="23"/>
    </row>
    <row r="50" spans="3:13" x14ac:dyDescent="0.25">
      <c r="C50" s="3" t="s">
        <v>39</v>
      </c>
      <c r="D50" s="19"/>
      <c r="E50" s="19"/>
      <c r="M50" s="23"/>
    </row>
    <row r="51" spans="3:13" x14ac:dyDescent="0.25">
      <c r="C51" s="3" t="s">
        <v>40</v>
      </c>
      <c r="D51" s="19"/>
      <c r="E51" s="19"/>
      <c r="M51" s="23"/>
    </row>
    <row r="52" spans="3:13" x14ac:dyDescent="0.25">
      <c r="C52" s="3" t="s">
        <v>41</v>
      </c>
      <c r="D52" s="19"/>
      <c r="E52" s="19"/>
      <c r="M52" s="23"/>
    </row>
    <row r="53" spans="3:13" x14ac:dyDescent="0.25">
      <c r="C53" s="3" t="s">
        <v>42</v>
      </c>
      <c r="D53" s="19"/>
      <c r="E53" s="19"/>
      <c r="M53" s="23"/>
    </row>
    <row r="54" spans="3:13" x14ac:dyDescent="0.25">
      <c r="C54" s="2" t="s">
        <v>43</v>
      </c>
      <c r="D54" s="15">
        <f t="shared" ref="D54:I54" si="5">+D55+D56+D57+D58+D59+D60+D61+D62+D63</f>
        <v>873739698</v>
      </c>
      <c r="E54" s="15">
        <f t="shared" si="5"/>
        <v>873739698</v>
      </c>
      <c r="F54" s="15">
        <f t="shared" si="5"/>
        <v>0</v>
      </c>
      <c r="G54" s="15">
        <f t="shared" si="5"/>
        <v>0</v>
      </c>
      <c r="H54" s="15">
        <f t="shared" si="5"/>
        <v>10944000</v>
      </c>
      <c r="I54" s="15">
        <f t="shared" si="5"/>
        <v>19154683.199999999</v>
      </c>
      <c r="J54" s="15">
        <f>+J55+J56+J57+J58+J59+J60+J61+J62+J63</f>
        <v>706797.82000000007</v>
      </c>
      <c r="K54" s="15">
        <f>+K55+K56+K57+K58+K59+K60+K61+K62+K63</f>
        <v>47886708</v>
      </c>
      <c r="L54" s="15">
        <f>+L55+L56+L57+L58+L59+L60+L61+L62+L63</f>
        <v>0</v>
      </c>
      <c r="M54" s="15">
        <f>SUM(F54:L54)</f>
        <v>78692189.019999996</v>
      </c>
    </row>
    <row r="55" spans="3:13" x14ac:dyDescent="0.25">
      <c r="C55" s="3" t="s">
        <v>44</v>
      </c>
      <c r="D55" s="14">
        <v>394793789</v>
      </c>
      <c r="E55" s="14">
        <v>394793789</v>
      </c>
      <c r="J55" s="28">
        <v>4037.02</v>
      </c>
      <c r="K55" s="28"/>
      <c r="L55" s="28"/>
      <c r="M55" s="15">
        <f>SUM(F55:L55)</f>
        <v>4037.02</v>
      </c>
    </row>
    <row r="56" spans="3:13" x14ac:dyDescent="0.25">
      <c r="C56" s="3" t="s">
        <v>45</v>
      </c>
      <c r="D56" s="14">
        <v>2722239</v>
      </c>
      <c r="E56" s="14">
        <v>2722239</v>
      </c>
      <c r="J56" s="28">
        <v>400998.93</v>
      </c>
      <c r="K56" s="28"/>
      <c r="L56" s="28"/>
      <c r="M56" s="15">
        <f>SUM(F56:L56)</f>
        <v>400998.93</v>
      </c>
    </row>
    <row r="57" spans="3:13" x14ac:dyDescent="0.25">
      <c r="C57" s="3" t="s">
        <v>46</v>
      </c>
      <c r="D57" s="14">
        <v>161120063</v>
      </c>
      <c r="E57" s="14">
        <v>161120063</v>
      </c>
      <c r="M57" s="23"/>
    </row>
    <row r="58" spans="3:13" x14ac:dyDescent="0.25">
      <c r="C58" s="3" t="s">
        <v>47</v>
      </c>
      <c r="D58" s="14">
        <v>115482460</v>
      </c>
      <c r="E58" s="14">
        <v>115482460</v>
      </c>
      <c r="H58" s="28">
        <v>10944000</v>
      </c>
      <c r="I58" s="28"/>
      <c r="J58" s="28"/>
      <c r="K58" s="28"/>
      <c r="L58" s="28"/>
      <c r="M58" s="15">
        <f>SUM(F58:L58)</f>
        <v>10944000</v>
      </c>
    </row>
    <row r="59" spans="3:13" x14ac:dyDescent="0.25">
      <c r="C59" s="3" t="s">
        <v>48</v>
      </c>
      <c r="D59" s="14">
        <v>138766947</v>
      </c>
      <c r="E59" s="14">
        <v>138766947</v>
      </c>
      <c r="J59" s="28">
        <v>301761.87</v>
      </c>
      <c r="K59" s="28"/>
      <c r="L59" s="28"/>
      <c r="M59" s="15">
        <f>SUM(F59:L59)</f>
        <v>301761.87</v>
      </c>
    </row>
    <row r="60" spans="3:13" x14ac:dyDescent="0.25">
      <c r="C60" s="3" t="s">
        <v>49</v>
      </c>
      <c r="D60" s="14">
        <v>3474000</v>
      </c>
      <c r="E60" s="14">
        <v>3474000</v>
      </c>
      <c r="I60" s="28">
        <v>19154683.199999999</v>
      </c>
      <c r="J60" s="28"/>
      <c r="K60" s="28">
        <v>47886708</v>
      </c>
      <c r="L60" s="28"/>
      <c r="M60" s="15">
        <f>SUM(F60:L60)</f>
        <v>67041391.200000003</v>
      </c>
    </row>
    <row r="61" spans="3:13" x14ac:dyDescent="0.25">
      <c r="C61" s="3" t="s">
        <v>50</v>
      </c>
      <c r="D61" s="14"/>
      <c r="E61" s="14"/>
      <c r="M61" s="23"/>
    </row>
    <row r="62" spans="3:13" x14ac:dyDescent="0.25">
      <c r="C62" s="3" t="s">
        <v>51</v>
      </c>
      <c r="D62" s="14">
        <v>56252000</v>
      </c>
      <c r="E62" s="14">
        <v>56252000</v>
      </c>
      <c r="M62" s="23"/>
    </row>
    <row r="63" spans="3:13" x14ac:dyDescent="0.25">
      <c r="C63" s="3" t="s">
        <v>52</v>
      </c>
      <c r="D63" s="19">
        <v>1128200</v>
      </c>
      <c r="E63" s="19">
        <v>1128200</v>
      </c>
      <c r="M63" s="23"/>
    </row>
    <row r="64" spans="3:13" x14ac:dyDescent="0.25">
      <c r="C64" s="2" t="s">
        <v>53</v>
      </c>
      <c r="D64" s="15">
        <f t="shared" ref="D64:M64" si="6">+D65+D66</f>
        <v>0</v>
      </c>
      <c r="E64" s="15">
        <f t="shared" si="6"/>
        <v>0</v>
      </c>
      <c r="F64" s="15">
        <f t="shared" si="6"/>
        <v>0</v>
      </c>
      <c r="G64" s="15">
        <f t="shared" si="6"/>
        <v>0</v>
      </c>
      <c r="H64" s="15">
        <f t="shared" si="6"/>
        <v>0</v>
      </c>
      <c r="I64" s="15"/>
      <c r="J64" s="15"/>
      <c r="K64" s="15"/>
      <c r="L64" s="15"/>
      <c r="M64" s="15">
        <f t="shared" si="6"/>
        <v>0</v>
      </c>
    </row>
    <row r="65" spans="3:13" x14ac:dyDescent="0.25">
      <c r="C65" s="3" t="s">
        <v>54</v>
      </c>
      <c r="D65" s="14"/>
      <c r="E65" s="14"/>
      <c r="M65" s="23"/>
    </row>
    <row r="66" spans="3:13" x14ac:dyDescent="0.25">
      <c r="C66" s="3" t="s">
        <v>55</v>
      </c>
      <c r="D66" s="19"/>
      <c r="E66" s="19"/>
      <c r="M66" s="23"/>
    </row>
    <row r="67" spans="3:13" x14ac:dyDescent="0.25">
      <c r="C67" s="3" t="s">
        <v>56</v>
      </c>
      <c r="D67" s="19"/>
      <c r="E67" s="19"/>
      <c r="M67" s="23"/>
    </row>
    <row r="68" spans="3:13" x14ac:dyDescent="0.25">
      <c r="C68" s="3" t="s">
        <v>57</v>
      </c>
      <c r="D68" s="19"/>
      <c r="E68" s="19"/>
      <c r="M68" s="23"/>
    </row>
    <row r="69" spans="3:13" x14ac:dyDescent="0.25">
      <c r="C69" s="2" t="s">
        <v>58</v>
      </c>
      <c r="D69" s="18"/>
      <c r="E69" s="19"/>
      <c r="M69" s="23"/>
    </row>
    <row r="70" spans="3:13" x14ac:dyDescent="0.25">
      <c r="C70" s="3" t="s">
        <v>59</v>
      </c>
      <c r="D70" s="19"/>
      <c r="E70" s="19"/>
      <c r="M70" s="23"/>
    </row>
    <row r="71" spans="3:13" x14ac:dyDescent="0.25">
      <c r="C71" s="3" t="s">
        <v>60</v>
      </c>
      <c r="D71" s="19"/>
      <c r="E71" s="19"/>
      <c r="M71" s="23"/>
    </row>
    <row r="72" spans="3:13" x14ac:dyDescent="0.25">
      <c r="C72" s="2" t="s">
        <v>61</v>
      </c>
      <c r="D72" s="15">
        <f>+D73+D74+D75</f>
        <v>0</v>
      </c>
      <c r="E72" s="15">
        <f>+E73+E74+E75</f>
        <v>0</v>
      </c>
      <c r="F72" s="15">
        <f>+F73+F74+F75</f>
        <v>0</v>
      </c>
      <c r="G72" s="15">
        <f>+G73+G74+G75</f>
        <v>0</v>
      </c>
      <c r="H72" s="15">
        <f>+H73+H74+H75</f>
        <v>0</v>
      </c>
      <c r="I72" s="15"/>
      <c r="J72" s="15"/>
      <c r="K72" s="15"/>
      <c r="L72" s="15"/>
      <c r="M72" s="26">
        <f t="shared" ref="M72" si="7">+M73+M74+M75</f>
        <v>0</v>
      </c>
    </row>
    <row r="73" spans="3:13" x14ac:dyDescent="0.25">
      <c r="C73" s="3" t="s">
        <v>62</v>
      </c>
      <c r="D73" s="19"/>
      <c r="E73" s="19"/>
      <c r="M73" s="23"/>
    </row>
    <row r="74" spans="3:13" x14ac:dyDescent="0.25">
      <c r="C74" s="3" t="s">
        <v>63</v>
      </c>
      <c r="D74" s="14"/>
      <c r="E74" s="14"/>
      <c r="M74" s="23"/>
    </row>
    <row r="75" spans="3:13" x14ac:dyDescent="0.25">
      <c r="C75" s="3" t="s">
        <v>64</v>
      </c>
      <c r="D75" s="19"/>
      <c r="E75" s="19"/>
      <c r="M75" s="23"/>
    </row>
    <row r="76" spans="3:13" x14ac:dyDescent="0.25">
      <c r="C76" s="1" t="s">
        <v>67</v>
      </c>
      <c r="D76" s="17">
        <f>+D80</f>
        <v>0</v>
      </c>
      <c r="E76" s="17">
        <f>+E80</f>
        <v>0</v>
      </c>
      <c r="F76" s="17">
        <f t="shared" ref="F76:H76" si="8">+F80</f>
        <v>0</v>
      </c>
      <c r="G76" s="17">
        <f t="shared" si="8"/>
        <v>0</v>
      </c>
      <c r="H76" s="17">
        <f t="shared" si="8"/>
        <v>0</v>
      </c>
      <c r="I76" s="17"/>
      <c r="J76" s="17"/>
      <c r="K76" s="17"/>
      <c r="L76" s="17"/>
      <c r="M76" s="27">
        <f>+M80</f>
        <v>0</v>
      </c>
    </row>
    <row r="77" spans="3:13" x14ac:dyDescent="0.25">
      <c r="C77" s="2" t="s">
        <v>68</v>
      </c>
      <c r="D77" s="18"/>
      <c r="E77" s="19"/>
      <c r="M77" s="23"/>
    </row>
    <row r="78" spans="3:13" x14ac:dyDescent="0.25">
      <c r="C78" s="3" t="s">
        <v>69</v>
      </c>
      <c r="D78" s="19"/>
      <c r="E78" s="19"/>
      <c r="M78" s="23"/>
    </row>
    <row r="79" spans="3:13" x14ac:dyDescent="0.25">
      <c r="C79" s="3" t="s">
        <v>70</v>
      </c>
      <c r="D79" s="19"/>
      <c r="E79" s="19"/>
      <c r="M79" s="23"/>
    </row>
    <row r="80" spans="3:13" x14ac:dyDescent="0.25">
      <c r="C80" s="2" t="s">
        <v>71</v>
      </c>
      <c r="D80" s="15">
        <f t="shared" ref="D80:M80" si="9">+D81+D82</f>
        <v>0</v>
      </c>
      <c r="E80" s="15">
        <f t="shared" si="9"/>
        <v>0</v>
      </c>
      <c r="F80" s="15">
        <f t="shared" si="9"/>
        <v>0</v>
      </c>
      <c r="G80" s="15">
        <f t="shared" si="9"/>
        <v>0</v>
      </c>
      <c r="H80" s="15">
        <f t="shared" si="9"/>
        <v>0</v>
      </c>
      <c r="I80" s="15"/>
      <c r="J80" s="15"/>
      <c r="K80" s="15"/>
      <c r="L80" s="15"/>
      <c r="M80" s="26">
        <f t="shared" si="9"/>
        <v>0</v>
      </c>
    </row>
    <row r="81" spans="3:13" x14ac:dyDescent="0.25">
      <c r="C81" s="3" t="s">
        <v>72</v>
      </c>
      <c r="D81" s="14"/>
      <c r="E81" s="14"/>
      <c r="M81" s="23"/>
    </row>
    <row r="82" spans="3:13" x14ac:dyDescent="0.25">
      <c r="C82" s="3" t="s">
        <v>73</v>
      </c>
      <c r="D82" s="14"/>
      <c r="E82" s="14"/>
      <c r="M82" s="23"/>
    </row>
    <row r="83" spans="3:13" x14ac:dyDescent="0.25">
      <c r="C83" s="2" t="s">
        <v>74</v>
      </c>
      <c r="D83" s="18"/>
      <c r="E83" s="19"/>
      <c r="M83" s="23"/>
    </row>
    <row r="84" spans="3:13" x14ac:dyDescent="0.25">
      <c r="C84" s="3" t="s">
        <v>75</v>
      </c>
      <c r="D84" s="19"/>
      <c r="E84" s="19"/>
      <c r="M84" s="23"/>
    </row>
    <row r="85" spans="3:13" x14ac:dyDescent="0.25">
      <c r="C85" s="5" t="s">
        <v>65</v>
      </c>
      <c r="D85" s="20">
        <f t="shared" ref="D85:J85" si="10">+D12+D18+D28+D38+D54+D64+D72+D80</f>
        <v>9192195387</v>
      </c>
      <c r="E85" s="20">
        <f t="shared" si="10"/>
        <v>9192195387</v>
      </c>
      <c r="F85" s="20">
        <f t="shared" si="10"/>
        <v>247924487.33000001</v>
      </c>
      <c r="G85" s="20">
        <f t="shared" si="10"/>
        <v>248587779.25</v>
      </c>
      <c r="H85" s="20">
        <f t="shared" si="10"/>
        <v>277283935.74000001</v>
      </c>
      <c r="I85" s="20">
        <f t="shared" si="10"/>
        <v>269672325.65999997</v>
      </c>
      <c r="J85" s="20">
        <f t="shared" si="10"/>
        <v>247786054.69</v>
      </c>
      <c r="K85" s="20">
        <f>+K12+K18+K28+K38+K54+K64+K72+K80</f>
        <v>295578463.34000003</v>
      </c>
      <c r="L85" s="20">
        <f>+L12+L18+L28+L38+L54+L64+L72+L80</f>
        <v>246042389.44</v>
      </c>
      <c r="M85" s="20">
        <f>+M12+M18+M28+M38+M54+M64+M72+M80</f>
        <v>1832875435.4499998</v>
      </c>
    </row>
    <row r="87" spans="3:13" x14ac:dyDescent="0.25">
      <c r="C87" s="16" t="s">
        <v>85</v>
      </c>
      <c r="K87" s="23"/>
      <c r="L87" s="23"/>
    </row>
    <row r="88" spans="3:13" x14ac:dyDescent="0.25">
      <c r="J88" s="23"/>
      <c r="K88" s="23"/>
      <c r="L88" s="23"/>
    </row>
    <row r="90" spans="3:13" ht="15.75" thickBot="1" x14ac:dyDescent="0.3">
      <c r="J90" s="29"/>
      <c r="K90" s="29"/>
      <c r="L90" s="29"/>
    </row>
    <row r="91" spans="3:13" ht="26.25" customHeight="1" thickBot="1" x14ac:dyDescent="0.3">
      <c r="C91" s="13" t="s">
        <v>80</v>
      </c>
    </row>
    <row r="92" spans="3:13" ht="33.75" customHeight="1" thickBot="1" x14ac:dyDescent="0.3">
      <c r="C92" s="11" t="s">
        <v>81</v>
      </c>
    </row>
    <row r="93" spans="3:13" ht="60.75" thickBot="1" x14ac:dyDescent="0.3">
      <c r="C93" s="12" t="s">
        <v>82</v>
      </c>
    </row>
    <row r="94" spans="3:13" x14ac:dyDescent="0.25">
      <c r="C94" s="21"/>
    </row>
    <row r="95" spans="3:13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9">
    <mergeCell ref="F9:M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2024-08-09T12:12:33Z</cp:lastPrinted>
  <dcterms:created xsi:type="dcterms:W3CDTF">2021-07-29T18:58:50Z</dcterms:created>
  <dcterms:modified xsi:type="dcterms:W3CDTF">2024-08-09T12:19:57Z</dcterms:modified>
</cp:coreProperties>
</file>