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GA\2022\3. Marzo\0. Estados Financieros\Portal\"/>
    </mc:Choice>
  </mc:AlternateContent>
  <xr:revisionPtr revIDLastSave="0" documentId="13_ncr:1_{41DD5962-1396-46C9-8960-6365843FA665}" xr6:coauthVersionLast="47" xr6:coauthVersionMax="47" xr10:uidLastSave="{00000000-0000-0000-0000-000000000000}"/>
  <bookViews>
    <workbookView xWindow="-120" yWindow="-120" windowWidth="29040" windowHeight="15840" xr2:uid="{43FAACD7-3AD2-4599-94E5-9C9E8D06433F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'[1]Prueba de retencion'!#REF!</definedName>
    <definedName name="\H">#REF!</definedName>
    <definedName name="\I">#REF!</definedName>
    <definedName name="\J">#REF!</definedName>
    <definedName name="\s">#REF!</definedName>
    <definedName name="___________p038">'[2]Ced. Anal. de Gastos Op.'!#REF!</definedName>
    <definedName name="__________p038">'[2]Ced. Anal. de Gastos Op.'!#REF!</definedName>
    <definedName name="_________p038">'[2]Ced. Anal. de Gastos Op.'!#REF!</definedName>
    <definedName name="________p038">'[2]Ced. Anal. de Gastos Op.'!#REF!</definedName>
    <definedName name="_______p038">'[2]Ced. Anal. de Gastos Op.'!#REF!</definedName>
    <definedName name="______p038">'[2]Ced. Anal. de Gastos Op.'!#REF!</definedName>
    <definedName name="_____p038">'[2]Ced. Anal. de Gastos Op.'!#REF!</definedName>
    <definedName name="____p038">'[2]Ced. Anal. de Gastos Op.'!#REF!</definedName>
    <definedName name="___p038">'[2]Ced. Anal. de Gastos Op.'!#REF!</definedName>
    <definedName name="__123Graph_A" hidden="1">'[3]ASUNCIONES GENERALES'!#REF!</definedName>
    <definedName name="__123Graph_B" hidden="1">'[3]ASUNCIONES GENERALES'!#REF!</definedName>
    <definedName name="__123Graph_C" hidden="1">[4]Overview!#REF!</definedName>
    <definedName name="__123Graph_D" hidden="1">[4]Overview!#REF!</definedName>
    <definedName name="__123Graph_E" hidden="1">[4]Overview!#REF!</definedName>
    <definedName name="__123Graph_X" hidden="1">[4]Overview!#REF!</definedName>
    <definedName name="__p038">'[2]Ced. Anal. de Gastos Op.'!#REF!</definedName>
    <definedName name="_1_0pf1">[5]DIAMOND!#REF!</definedName>
    <definedName name="_1995">#REF!</definedName>
    <definedName name="_2E____ဠ0__큌〈Ř">#REF!</definedName>
    <definedName name="_3_0BL">[6]Returns!#REF!</definedName>
    <definedName name="_5ALL">#REF!</definedName>
    <definedName name="_6_0i">[5]DIAMOND!#REF!</definedName>
    <definedName name="_as2">#N/A</definedName>
    <definedName name="_b1">[7]WORKIDD!#REF!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[8]A!$AP$13:$AQ$681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'[2]Ced. Anal. de Gastos Op.'!#REF!</definedName>
    <definedName name="_PDP13">[9]P13!$A$5:$BB$68</definedName>
    <definedName name="_r">'[10] CDS'!#REF!</definedName>
    <definedName name="_Regression_Out" hidden="1">#REF!</definedName>
    <definedName name="_Regression_X" hidden="1">#REF!</definedName>
    <definedName name="_Regression_Y" hidden="1">#REF!</definedName>
    <definedName name="_Sort" hidden="1">'[1]Prueba de retencion'!#REF!</definedName>
    <definedName name="_Sort2" hidden="1">#REF!</definedName>
    <definedName name="_td2">#REF!</definedName>
    <definedName name="_ti4">#REF!</definedName>
    <definedName name="a" hidden="1">'[11]Prueba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[8]A!$A$12:$AT$681</definedName>
    <definedName name="app">[12]INPUT!$B$1</definedName>
    <definedName name="Application">'[13]1_Parameters'!$B$4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[14]Links!$I$1:$I$65536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'[15]Set ups'!$A$2:$D$6</definedName>
    <definedName name="CAPITALTRABAJ">#REF!</definedName>
    <definedName name="CAPT">[9]CAPTURA!$A$4:$Q$76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'[16]gasto irs'!#REF!</definedName>
    <definedName name="Clasica">'[17]gasto irs'!#REF!</definedName>
    <definedName name="compresores">#REF!</definedName>
    <definedName name="conciliacion">'[18]gasto irs'!#REF!</definedName>
    <definedName name="Consolidado">#REF!</definedName>
    <definedName name="contratistas">#REF!</definedName>
    <definedName name="CRIT_US">#REF!</definedName>
    <definedName name="CRITEIO">[19]A!$A$476:$AL$477</definedName>
    <definedName name="_xlnm.Criteria">#REF!</definedName>
    <definedName name="CRITO_US">[19]A!$B$476:$AK$497</definedName>
    <definedName name="Cuadre">#REF!</definedName>
    <definedName name="CUENTA">'[20]P0467L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[21]Currency!$C$3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'[22]gasto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[23]INPUT!$B$2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'[3]ASUNCIONES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[24]Menu!$H$10</definedName>
    <definedName name="Extraco">[19]A!$A$497:$AG$497</definedName>
    <definedName name="_xlnm.Extract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'[3]ASUNCIONES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'[25]ESTADOS FINANC.  INDAL'!$A$77:$G$127</definedName>
    <definedName name="INDALSIT">'[25]ESTADOS FINANC.  INDAL'!$A$1:$G$74</definedName>
    <definedName name="INDEX">[4]Overview!#REF!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'[26]ISR Junio'!$B$20</definedName>
    <definedName name="K.2" hidden="1">'[27]Movimiento Depreciación 2006'!#REF!</definedName>
    <definedName name="L_Adjust">[28]Links!$H$1:$H$65536</definedName>
    <definedName name="L_AJE_Tot">[28]Links!$G$1:$G$65536</definedName>
    <definedName name="L_CY_Beg">[28]Links!$F$1:$F$65536</definedName>
    <definedName name="L_CY_End">[28]Links!$J$1:$J$65536</definedName>
    <definedName name="L_PY_End">[28]Links!$K$1:$K$65536</definedName>
    <definedName name="L_RJE_Tot">[28]Links!$I$1:$I$65536</definedName>
    <definedName name="laguna">#REF!</definedName>
    <definedName name="laminador">#REF!</definedName>
    <definedName name="large_bags">'[24]Large Bags and Others'!$B$1</definedName>
    <definedName name="LASARES">#REF!</definedName>
    <definedName name="LASASIT">#REF!</definedName>
    <definedName name="Last_Change">#REF!</definedName>
    <definedName name="LC_Entity">'[29]1_Parameters'!$B$7</definedName>
    <definedName name="lcent">[12]INPUT!$B$3</definedName>
    <definedName name="LIQUIDACION">#REF!</definedName>
    <definedName name="List_ARPopulation">'[30]AR Drop Downs'!$I$5:$I$10</definedName>
    <definedName name="List_Curr">[21]Currency!$B$9:$B$31</definedName>
    <definedName name="List_ExpandedTesting">'[30]AR Drop Downs'!$E$5:$E$8</definedName>
    <definedName name="List_Level_Assr">[21]DropDown!$B$1:$B$4</definedName>
    <definedName name="List_LevelAssurance">'[30]AR Drop Downs'!$A$5:$A$8</definedName>
    <definedName name="List_Number_of_Exceptions_Identified">'[30]AR Drop Downs'!$K$5:$K$27</definedName>
    <definedName name="List_NumberTolerableExceptions">'[30]AR Drop Downs'!$C$5:$C$8</definedName>
    <definedName name="List_Proj_Meth">[21]DropDown!$H$1:$H$2</definedName>
    <definedName name="List_Samp_Sel">[21]DropDown!$D$1:$D$4</definedName>
    <definedName name="List_SampleSelectionMethod">'[30]AR Drop Downs'!$G$5:$G$7</definedName>
    <definedName name="List_TypeProcedure">'[31]Drop Down'!$A$2:$A$7</definedName>
    <definedName name="Loco">'[32]gasto irs'!#REF!</definedName>
    <definedName name="M" hidden="1">'[26]ISR Junio'!$B$54:$L$67</definedName>
    <definedName name="MD_4">'[3]ASUNCIONES GENERALES'!#REF!</definedName>
    <definedName name="mecanica1">#REF!</definedName>
    <definedName name="medium_size">'[24]Medium Size'!$B$1</definedName>
    <definedName name="MENSUAL">#REF!</definedName>
    <definedName name="Mis_Def">#REF!</definedName>
    <definedName name="mm" hidden="1">'[33]Movimiento Depreciación'!#REF!</definedName>
    <definedName name="mod_exp">#REF!</definedName>
    <definedName name="mod_imp">'[24]COSTO IMPORTADO'!$Z$16:$Z$90</definedName>
    <definedName name="Modif_user">#REF!</definedName>
    <definedName name="Moneda">[34]Data!$B$2:$B$4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'[32]gasto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[35]Links!$G$1:$G$65536</definedName>
    <definedName name="OPCIONLAM">#REF!</definedName>
    <definedName name="own">[23]INPUT!$B$5</definedName>
    <definedName name="paisajismo">#REF!</definedName>
    <definedName name="per">[12]INPUT!$B$4</definedName>
    <definedName name="PeriodNumber">'[36]Start Here'!$B$8</definedName>
    <definedName name="plantaemrg">#REF!</definedName>
    <definedName name="plantatratam">#REF!</definedName>
    <definedName name="pm_phone">'[37]Project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_xlnm.Print_Area" localSheetId="0">' ERF-Rendimiento Financiero'!$B$1:$G$40</definedName>
    <definedName name="_xlnm.Print_Area">#REF!</definedName>
    <definedName name="PRINT_AREA_MI">#REF!</definedName>
    <definedName name="_xlnm.Print_Titles">[38]INPUT!$A$1:$E$65536,[38]INPUT!$A$1:$IV$2</definedName>
    <definedName name="PROGRAMAS_EDUCACION">#REF!</definedName>
    <definedName name="proj_id">'[37]Project Management Main'!$D$9</definedName>
    <definedName name="Proj_Meth">#REF!</definedName>
    <definedName name="proj_mgr">'[37]Project Management Main'!$D$12</definedName>
    <definedName name="proj_nm">'[37]Project Management Main'!$D$10</definedName>
    <definedName name="prov" hidden="1">'[33]Movimiento Depreciación'!#REF!</definedName>
    <definedName name="Provincia">#REF!</definedName>
    <definedName name="provision" hidden="1">'[33]Movimiento Depreciación'!#REF!</definedName>
    <definedName name="provisiónI" hidden="1">'[33]Movimiento de Activo Fijo'!#REF!</definedName>
    <definedName name="PROY_RD">#REF!</definedName>
    <definedName name="PROY_US">#REF!</definedName>
    <definedName name="PROYECCIONES_ECONOMICAS_GENERALES_I">'[3]ASUNCIONES GENERALES'!#REF!</definedName>
    <definedName name="PROYECCIONES_ECONOMICAS_GENERALES_II">'[3]ASUNCIONES GENERALES'!#REF!</definedName>
    <definedName name="PROYECCIONES_IMPOSITIVAS_RECAUDACIONES">'[3]ASUNCIONES GENERALES'!#REF!</definedName>
    <definedName name="qqqq">#REF!</definedName>
    <definedName name="qtd">[23]INPUT!$D$4</definedName>
    <definedName name="QuarterNumber">'[36]Start Here'!$D$8</definedName>
    <definedName name="R_Factor">#REF!</definedName>
    <definedName name="RAZON_SOCIAL">#REF!</definedName>
    <definedName name="RECOLECCION_DATOS">'[3]ASUNCIONES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'[3]ASUNCIONES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'[24]Junior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'[24]COSTO IMPORTADO'!$X$16:$X$90</definedName>
    <definedName name="SWeet_cook">'[24]Sweets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tol">[35]Lead!$H$1:$H$231</definedName>
    <definedName name="TOP_BRANDS">#REF!</definedName>
    <definedName name="Totales">[24]Menu!$H$10</definedName>
    <definedName name="TRANSP1">#REF!</definedName>
    <definedName name="Transppe">'[15]Set ups'!$A$10:$D$13</definedName>
    <definedName name="TType">[34]Data!$A$2:$A$4</definedName>
    <definedName name="ult_exp">#REF!</definedName>
    <definedName name="Ult_Imp">'[24]COSTO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'[47]gasto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'[48]Mov.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'[49]Resumen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'[50]Prueba gasto a Dic.'!#REF!</definedName>
    <definedName name="XREF_COLUMN_3" hidden="1">'[51]5640 Movimiento del AF'!#REF!</definedName>
    <definedName name="XREF_COLUMN_30" hidden="1">[49]Movimiento!#REF!</definedName>
    <definedName name="XREF_COLUMN_31" hidden="1">#REF!</definedName>
    <definedName name="XREF_COLUMN_32" hidden="1">#REF!</definedName>
    <definedName name="XREF_COLUMN_33" hidden="1">'[49]Resumen Movimiento '!#REF!</definedName>
    <definedName name="XREF_COLUMN_35" hidden="1">#REF!</definedName>
    <definedName name="XREF_COLUMN_4" hidden="1">#REF!</definedName>
    <definedName name="XREF_COLUMN_44" hidden="1">'[52]Prueba Depreciación'!#REF!</definedName>
    <definedName name="XREF_COLUMN_45" hidden="1">#REF!</definedName>
    <definedName name="XREF_COLUMN_47" hidden="1">'[52]Prueba Depreciación'!#REF!</definedName>
    <definedName name="XREF_COLUMN_48" hidden="1">'[52]Prueba Depreciación'!#REF!</definedName>
    <definedName name="XREF_COLUMN_49" hidden="1">[53]Movimiento!#REF!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[48]XREF!#REF!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[48]XREF!#REF!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'[50]Prueba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[48]XREF!#REF!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[54]XREF!#REF!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[48]XREF!#REF!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E12" i="1"/>
  <c r="J20" i="1"/>
  <c r="H20" i="1"/>
  <c r="K20" i="1"/>
  <c r="I20" i="1"/>
  <c r="J19" i="1"/>
  <c r="K19" i="1" s="1"/>
  <c r="H19" i="1"/>
  <c r="I19" i="1" s="1"/>
  <c r="J18" i="1"/>
  <c r="H18" i="1"/>
  <c r="K18" i="1"/>
  <c r="I18" i="1"/>
  <c r="J17" i="1"/>
  <c r="H17" i="1"/>
  <c r="I17" i="1" s="1"/>
  <c r="J16" i="1"/>
  <c r="H16" i="1"/>
  <c r="K16" i="1"/>
  <c r="I16" i="1"/>
  <c r="J15" i="1"/>
  <c r="H15" i="1"/>
  <c r="J11" i="1"/>
  <c r="K11" i="1" s="1"/>
  <c r="H11" i="1"/>
  <c r="I11" i="1"/>
  <c r="J10" i="1"/>
  <c r="H10" i="1"/>
  <c r="K10" i="1"/>
  <c r="I10" i="1"/>
  <c r="J9" i="1"/>
  <c r="H9" i="1"/>
  <c r="I9" i="1" s="1"/>
  <c r="J8" i="1"/>
  <c r="H8" i="1"/>
  <c r="G12" i="1"/>
  <c r="G23" i="1" l="1"/>
  <c r="E21" i="1"/>
  <c r="E23" i="1" s="1"/>
  <c r="K17" i="1"/>
  <c r="K9" i="1"/>
  <c r="I8" i="1"/>
  <c r="I15" i="1"/>
  <c r="K8" i="1"/>
  <c r="K15" i="1"/>
</calcChain>
</file>

<file path=xl/sharedStrings.xml><?xml version="1.0" encoding="utf-8"?>
<sst xmlns="http://schemas.openxmlformats.org/spreadsheetml/2006/main" count="34" uniqueCount="29">
  <si>
    <t>Estado de Rendimiento Financiero</t>
  </si>
  <si>
    <t>(Valores en RD$ pesos)</t>
  </si>
  <si>
    <t xml:space="preserve">Notas </t>
  </si>
  <si>
    <t xml:space="preserve">Notas 2021 </t>
  </si>
  <si>
    <t>Diferencia</t>
  </si>
  <si>
    <t xml:space="preserve">Notas 2020 </t>
  </si>
  <si>
    <t xml:space="preserve">Ingresos </t>
  </si>
  <si>
    <t xml:space="preserve">Impuestos </t>
  </si>
  <si>
    <t>(a)</t>
  </si>
  <si>
    <t xml:space="preserve">Ingresos por transacciones con contraprestación </t>
  </si>
  <si>
    <t>(b)</t>
  </si>
  <si>
    <t>Transferencias</t>
  </si>
  <si>
    <t>(c)</t>
  </si>
  <si>
    <t xml:space="preserve">Recargos, multas y otros ingresos  </t>
  </si>
  <si>
    <t>(d)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</si>
  <si>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</si>
  <si>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</si>
  <si>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</si>
  <si>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</si>
  <si>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</si>
  <si>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</si>
  <si>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</si>
  <si>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</si>
  <si>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>(e)</t>
  </si>
  <si>
    <t xml:space="preserve">Gastos financieros </t>
  </si>
  <si>
    <t>(f)</t>
  </si>
  <si>
    <t>Total gastos</t>
  </si>
  <si>
    <t>Resultados positivos (ahorro) / negativo (desahorro)</t>
  </si>
  <si>
    <t>Del ejercicio terminado al 31 de Marzo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</si>
</sst>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26377</xdr:colOff>
      <xdr:row>0</xdr:row>
      <xdr:rowOff>57882</xdr:rowOff>
    </xdr:from>
    <xdr:to>
      <xdr:col>2</xdr:col>
      <xdr:colOff>842596</xdr:colOff>
      <xdr:row>2</xdr:row>
      <xdr:rowOff>153865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74E36F-A36F-485F-8492-E9A92D159DA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377" y="57882"/>
          <a:ext cx="1006719" cy="476983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3.%20Marzo/0.%20Estados%20Financieros/Estados%20Financieros%20Marz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2"/>
      <sheetName val="Balanza 202203"/>
      <sheetName val="Balanza 202103"/>
      <sheetName val="Mov. AF"/>
      <sheetName val="Detalle adiciones"/>
      <sheetName val="Detalle Retiros "/>
      <sheetName val="Mejoras Cap."/>
      <sheetName val="Catálo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32">
          <cell r="O432">
            <v>754821901.57999992</v>
          </cell>
          <cell r="Q432">
            <v>726536109.98000002</v>
          </cell>
        </row>
        <row r="450">
          <cell r="O450">
            <v>119244136.22</v>
          </cell>
          <cell r="Q450">
            <v>104230043.70999999</v>
          </cell>
        </row>
        <row r="456">
          <cell r="O456">
            <v>820018674.49000001</v>
          </cell>
          <cell r="Q456">
            <v>808429226.52999997</v>
          </cell>
        </row>
        <row r="470">
          <cell r="O470">
            <v>43315858.969999999</v>
          </cell>
          <cell r="Q470">
            <v>62630777.420000002</v>
          </cell>
        </row>
        <row r="485">
          <cell r="O485">
            <v>1034532295.0600001</v>
          </cell>
          <cell r="Q485">
            <v>1310934394.55</v>
          </cell>
        </row>
        <row r="509">
          <cell r="O509">
            <v>70334992.300000012</v>
          </cell>
          <cell r="Q509">
            <v>39855539.700000003</v>
          </cell>
        </row>
        <row r="585">
          <cell r="O585">
            <v>49409021.919999994</v>
          </cell>
          <cell r="Q585">
            <v>54602368.329999998</v>
          </cell>
        </row>
        <row r="598">
          <cell r="O598">
            <v>35593261.810000002</v>
          </cell>
          <cell r="Q598">
            <v>35364063.079999998</v>
          </cell>
        </row>
        <row r="673">
          <cell r="O673">
            <v>206127375.86999992</v>
          </cell>
          <cell r="Q673">
            <v>196557278.30000001</v>
          </cell>
        </row>
        <row r="680">
          <cell r="O680">
            <v>5029388.83</v>
          </cell>
          <cell r="Q680">
            <v>5939024.1000000006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624E3-F67F-4913-9E79-11BDDAA20DC3}">
  <sheetPr>
    <tabColor theme="9" tint="-0.499984740745262"/>
  </sheetPr>
  <dimension ref="A1:K66"/>
  <sheetViews>
    <sheetView showGridLines="0" tabSelected="1" zoomScale="130" zoomScaleNormal="130" workbookViewId="0">
      <selection activeCell="M29" sqref="M29"/>
    </sheetView>
  </sheetViews>
  <sheetFormatPr defaultColWidth="11.42578125" defaultRowHeight="15" x14ac:dyDescent="0.25"/>
  <cols>
    <col min="2" max="2" width="2.85546875" customWidth="1"/>
    <col min="3" max="3" width="40.42578125" customWidth="1"/>
    <col min="4" max="4" width="7" hidden="1" customWidth="1"/>
    <col min="5" max="5" width="16.42578125" bestFit="1" customWidth="1"/>
    <col min="6" max="6" width="1.7109375" customWidth="1"/>
    <col min="7" max="7" width="15.5703125" bestFit="1" customWidth="1"/>
    <col min="8" max="8" width="13.5703125" hidden="1" customWidth="1"/>
    <col min="9" max="9" width="12" hidden="1" customWidth="1"/>
    <col min="10" max="10" width="13.5703125" hidden="1" customWidth="1"/>
    <col min="11" max="11" width="12.5703125" hidden="1" customWidth="1"/>
  </cols>
  <sheetData>
    <row r="1" spans="1:11" x14ac:dyDescent="0.25">
      <c r="A1" s="1"/>
      <c r="B1" s="16" t="s">
        <v>0</v>
      </c>
      <c r="C1" s="16"/>
      <c r="D1" s="16"/>
      <c r="E1" s="16"/>
      <c r="F1" s="16"/>
      <c r="G1" s="16"/>
      <c r="H1" s="1"/>
      <c r="I1" s="1"/>
      <c r="J1" s="1"/>
      <c r="K1" s="1"/>
    </row>
    <row r="2" spans="1:11" x14ac:dyDescent="0.25">
      <c r="A2" s="1"/>
      <c r="B2" s="16" t="s">
        <v>28</v>
      </c>
      <c r="C2" s="16"/>
      <c r="D2" s="16"/>
      <c r="E2" s="16"/>
      <c r="F2" s="16"/>
      <c r="G2" s="16"/>
      <c r="H2" s="1"/>
      <c r="I2" s="1"/>
      <c r="J2" s="1"/>
      <c r="K2" s="1"/>
    </row>
    <row r="3" spans="1:11" x14ac:dyDescent="0.25">
      <c r="A3" s="1"/>
      <c r="B3" s="16" t="s">
        <v>1</v>
      </c>
      <c r="C3" s="16"/>
      <c r="D3" s="16"/>
      <c r="E3" s="16"/>
      <c r="F3" s="16"/>
      <c r="G3" s="16"/>
      <c r="H3" s="1"/>
      <c r="I3" s="1"/>
      <c r="J3" s="1"/>
      <c r="K3" s="1"/>
    </row>
    <row r="4" spans="1:11" x14ac:dyDescent="0.25">
      <c r="A4" s="1"/>
      <c r="B4" s="2"/>
      <c r="C4" s="3"/>
      <c r="D4" s="4"/>
      <c r="E4" s="2"/>
      <c r="F4" s="2"/>
      <c r="G4" s="2"/>
      <c r="H4" s="1"/>
      <c r="I4" s="1"/>
      <c r="J4" s="1"/>
      <c r="K4" s="1"/>
    </row>
    <row r="5" spans="1:11" x14ac:dyDescent="0.25">
      <c r="A5" s="1"/>
      <c r="B5" s="2"/>
      <c r="C5" s="3"/>
      <c r="D5" s="4"/>
      <c r="E5" s="2"/>
      <c r="F5" s="2"/>
      <c r="G5" s="2"/>
      <c r="H5" s="1"/>
      <c r="I5" s="1"/>
      <c r="J5" s="1"/>
      <c r="K5" s="1"/>
    </row>
    <row r="6" spans="1:11" x14ac:dyDescent="0.25">
      <c r="A6" s="1"/>
      <c r="B6" s="2"/>
      <c r="C6" s="2"/>
      <c r="D6" s="5" t="s">
        <v>2</v>
      </c>
      <c r="E6" s="5">
        <v>2022</v>
      </c>
      <c r="F6" s="4"/>
      <c r="G6" s="5">
        <v>2021</v>
      </c>
      <c r="H6" s="5" t="s">
        <v>3</v>
      </c>
      <c r="I6" s="5" t="s">
        <v>4</v>
      </c>
      <c r="J6" s="5" t="s">
        <v>5</v>
      </c>
      <c r="K6" s="5" t="s">
        <v>4</v>
      </c>
    </row>
    <row r="7" spans="1:11" x14ac:dyDescent="0.25">
      <c r="A7" s="1"/>
      <c r="B7" s="3" t="s">
        <v>6</v>
      </c>
      <c r="C7" s="6"/>
      <c r="D7" s="4">
        <v>20</v>
      </c>
      <c r="E7" s="7"/>
      <c r="F7" s="8"/>
      <c r="G7" s="8"/>
      <c r="H7" s="1"/>
      <c r="I7" s="1"/>
      <c r="J7" s="1"/>
      <c r="K7" s="1"/>
    </row>
    <row r="8" spans="1:11" x14ac:dyDescent="0.25">
      <c r="A8" s="1">
        <v>4.0999999999999996</v>
      </c>
      <c r="B8" s="2"/>
      <c r="C8" s="2" t="s">
        <v>7</v>
      </c>
      <c r="D8" s="9" t="s">
        <v>8</v>
      </c>
      <c r="E8" s="10">
        <v>754821901</v>
      </c>
      <c r="F8" s="11"/>
      <c r="G8" s="10">
        <v>726536110</v>
      </c>
      <c r="H8" s="10">
        <f>[55]Notas!$O$432</f>
        <v>754821901.57999992</v>
      </c>
      <c r="I8" s="12">
        <f>E8-H8</f>
        <v>-0.57999992370605469</v>
      </c>
      <c r="J8" s="10">
        <f>[55]Notas!$Q$432</f>
        <v>726536109.98000002</v>
      </c>
      <c r="K8" s="12">
        <f>G8-J8</f>
        <v>1.9999980926513672E-2</v>
      </c>
    </row>
    <row r="9" spans="1:11" x14ac:dyDescent="0.25">
      <c r="A9" s="1">
        <v>4.2</v>
      </c>
      <c r="B9" s="2"/>
      <c r="C9" s="2" t="s">
        <v>9</v>
      </c>
      <c r="D9" s="9" t="s">
        <v>10</v>
      </c>
      <c r="E9" s="10">
        <v>119244136</v>
      </c>
      <c r="F9" s="11"/>
      <c r="G9" s="10">
        <v>104044834</v>
      </c>
      <c r="H9" s="10">
        <f>[55]Notas!$O$450</f>
        <v>119244136.22</v>
      </c>
      <c r="I9" s="12">
        <f t="shared" ref="I9:I11" si="0">E9-H9</f>
        <v>-0.2199999988079071</v>
      </c>
      <c r="J9" s="10">
        <f>[55]Notas!$Q$450</f>
        <v>104230043.70999999</v>
      </c>
      <c r="K9" s="12">
        <f t="shared" ref="K9:K11" si="1">G9-J9</f>
        <v>-185209.70999999344</v>
      </c>
    </row>
    <row r="10" spans="1:11" x14ac:dyDescent="0.25">
      <c r="A10" s="1">
        <v>4.3</v>
      </c>
      <c r="B10" s="2"/>
      <c r="C10" s="2" t="s">
        <v>11</v>
      </c>
      <c r="D10" s="9" t="s">
        <v>12</v>
      </c>
      <c r="E10" s="10">
        <v>820018674</v>
      </c>
      <c r="F10" s="11"/>
      <c r="G10" s="10">
        <v>808429227</v>
      </c>
      <c r="H10" s="10">
        <f>[55]Notas!$O$456</f>
        <v>820018674.49000001</v>
      </c>
      <c r="I10" s="12">
        <f t="shared" si="0"/>
        <v>-0.49000000953674316</v>
      </c>
      <c r="J10" s="10">
        <f>[55]Notas!$Q$456</f>
        <v>808429226.52999997</v>
      </c>
      <c r="K10" s="12">
        <f t="shared" si="1"/>
        <v>0.47000002861022949</v>
      </c>
    </row>
    <row r="11" spans="1:11" x14ac:dyDescent="0.25">
      <c r="A11" s="1">
        <v>4.4000000000000004</v>
      </c>
      <c r="B11" s="2"/>
      <c r="C11" s="2" t="s">
        <v>13</v>
      </c>
      <c r="D11" s="9" t="s">
        <v>14</v>
      </c>
      <c r="E11" s="10">
        <v>43315859</v>
      </c>
      <c r="F11" s="11"/>
      <c r="G11" s="10">
        <v>62442405</v>
      </c>
      <c r="H11" s="10">
        <f>[55]Notas!$O$470</f>
        <v>43315858.969999999</v>
      </c>
      <c r="I11" s="12">
        <f t="shared" si="0"/>
        <v>3.0000001192092896E-2</v>
      </c>
      <c r="J11" s="10">
        <f>[55]Notas!$Q$470</f>
        <v>62630777.420000002</v>
      </c>
      <c r="K11" s="12">
        <f t="shared" si="1"/>
        <v>-188372.42000000179</v>
      </c>
    </row>
    <row r="12" spans="1:11" x14ac:dyDescent="0.25">
      <c r="A12" s="1"/>
      <c r="B12" s="3" t="s">
        <v>15</v>
      </c>
      <c r="C12" s="2"/>
      <c r="D12" s="9"/>
      <c r="E12" s="13">
        <f>SUM(E8:E11)</f>
        <v>1737400570</v>
      </c>
      <c r="F12" s="11"/>
      <c r="G12" s="13">
        <f>SUM(G8:G11)</f>
        <v>1701452576</v>
      </c>
      <c r="H12" s="10"/>
      <c r="I12" s="12"/>
      <c r="J12" s="10"/>
      <c r="K12" s="1"/>
    </row>
    <row r="13" spans="1:11" x14ac:dyDescent="0.25">
      <c r="A13" s="1"/>
      <c r="B13" s="2"/>
      <c r="C13" s="2" t="s">
        <v>16</v>
      </c>
      <c r="D13" s="9"/>
      <c r="E13" s="10"/>
      <c r="F13" s="10"/>
      <c r="G13" s="10"/>
      <c r="H13" s="10"/>
      <c r="I13" s="1"/>
      <c r="J13" s="10"/>
      <c r="K13" s="1"/>
    </row>
    <row r="14" spans="1:11" x14ac:dyDescent="0.25">
      <c r="A14" s="1"/>
      <c r="B14" s="3" t="s">
        <v>17</v>
      </c>
      <c r="C14" s="2"/>
      <c r="D14" s="4">
        <v>21</v>
      </c>
      <c r="E14" s="11"/>
      <c r="F14" s="11"/>
      <c r="G14" s="11"/>
      <c r="H14" s="10"/>
      <c r="I14" s="1"/>
      <c r="J14" s="10"/>
      <c r="K14" s="1"/>
    </row>
    <row r="15" spans="1:11" x14ac:dyDescent="0.25">
      <c r="A15" s="1">
        <v>5.0999999999999996</v>
      </c>
      <c r="B15" s="2"/>
      <c r="C15" s="2" t="s">
        <v>18</v>
      </c>
      <c r="D15" s="9" t="s">
        <v>8</v>
      </c>
      <c r="E15" s="10">
        <v>1062302516</v>
      </c>
      <c r="F15" s="10"/>
      <c r="G15" s="10">
        <v>1310934395</v>
      </c>
      <c r="H15" s="10">
        <f>[55]Notas!$O$485</f>
        <v>1034532295.0600001</v>
      </c>
      <c r="I15" s="12">
        <f t="shared" ref="I15:I20" si="2">E15-H15</f>
        <v>27770220.939999938</v>
      </c>
      <c r="J15" s="10">
        <f>[55]Notas!$Q$485</f>
        <v>1310934394.55</v>
      </c>
      <c r="K15" s="12">
        <f t="shared" ref="K15:K20" si="3">G15-J15</f>
        <v>0.45000004768371582</v>
      </c>
    </row>
    <row r="16" spans="1:11" x14ac:dyDescent="0.25">
      <c r="A16" s="1">
        <v>5.2</v>
      </c>
      <c r="B16" s="2"/>
      <c r="C16" s="2" t="s">
        <v>19</v>
      </c>
      <c r="D16" s="9" t="s">
        <v>10</v>
      </c>
      <c r="E16" s="10">
        <v>70334992</v>
      </c>
      <c r="F16" s="11"/>
      <c r="G16" s="10">
        <v>39855540</v>
      </c>
      <c r="H16" s="10">
        <f>[55]Notas!$O$509</f>
        <v>70334992.300000012</v>
      </c>
      <c r="I16" s="12">
        <f t="shared" si="2"/>
        <v>-0.30000001192092896</v>
      </c>
      <c r="J16" s="10">
        <f>[55]Notas!$Q$509</f>
        <v>39855539.700000003</v>
      </c>
      <c r="K16" s="12">
        <f t="shared" si="3"/>
        <v>0.29999999701976776</v>
      </c>
    </row>
    <row r="17" spans="1:11" x14ac:dyDescent="0.25">
      <c r="A17" s="1">
        <v>5.3</v>
      </c>
      <c r="B17" s="2"/>
      <c r="C17" s="2" t="s">
        <v>20</v>
      </c>
      <c r="D17" s="9" t="s">
        <v>12</v>
      </c>
      <c r="E17" s="10">
        <v>49445289</v>
      </c>
      <c r="F17" s="11"/>
      <c r="G17" s="10">
        <v>54602368</v>
      </c>
      <c r="H17" s="10">
        <f>[55]Notas!$O$585</f>
        <v>49409021.919999994</v>
      </c>
      <c r="I17" s="12">
        <f t="shared" si="2"/>
        <v>36267.080000005662</v>
      </c>
      <c r="J17" s="10">
        <f>[55]Notas!$Q$585</f>
        <v>54602368.329999998</v>
      </c>
      <c r="K17" s="12">
        <f t="shared" si="3"/>
        <v>-0.32999999821186066</v>
      </c>
    </row>
    <row r="18" spans="1:11" x14ac:dyDescent="0.25">
      <c r="A18" s="1">
        <v>5.4</v>
      </c>
      <c r="B18" s="2"/>
      <c r="C18" s="2" t="s">
        <v>21</v>
      </c>
      <c r="D18" s="9" t="s">
        <v>14</v>
      </c>
      <c r="E18" s="10">
        <v>35593262</v>
      </c>
      <c r="F18" s="11"/>
      <c r="G18" s="10">
        <v>35364063</v>
      </c>
      <c r="H18" s="10">
        <f>[55]Notas!O598</f>
        <v>35593261.810000002</v>
      </c>
      <c r="I18" s="12">
        <f t="shared" si="2"/>
        <v>0.18999999761581421</v>
      </c>
      <c r="J18" s="10">
        <f>[55]Notas!Q598</f>
        <v>35364063.079999998</v>
      </c>
      <c r="K18" s="12">
        <f t="shared" si="3"/>
        <v>-7.9999998211860657E-2</v>
      </c>
    </row>
    <row r="19" spans="1:11" x14ac:dyDescent="0.25">
      <c r="A19" s="1">
        <v>5.5</v>
      </c>
      <c r="B19" s="2"/>
      <c r="C19" s="2" t="s">
        <v>22</v>
      </c>
      <c r="D19" s="9" t="s">
        <v>23</v>
      </c>
      <c r="E19" s="10">
        <v>211294625</v>
      </c>
      <c r="F19" s="11"/>
      <c r="G19" s="10">
        <v>196557278</v>
      </c>
      <c r="H19" s="10">
        <f>[55]Notas!$O$673</f>
        <v>206127375.86999992</v>
      </c>
      <c r="I19" s="12">
        <f t="shared" si="2"/>
        <v>5167249.1300000846</v>
      </c>
      <c r="J19" s="10">
        <f>[55]Notas!$Q$673</f>
        <v>196557278.30000001</v>
      </c>
      <c r="K19" s="12">
        <f t="shared" si="3"/>
        <v>-0.30000001192092896</v>
      </c>
    </row>
    <row r="20" spans="1:11" x14ac:dyDescent="0.25">
      <c r="A20" s="1">
        <v>5.6</v>
      </c>
      <c r="B20" s="2"/>
      <c r="C20" s="2" t="s">
        <v>24</v>
      </c>
      <c r="D20" s="9" t="s">
        <v>25</v>
      </c>
      <c r="E20" s="10">
        <v>5029389</v>
      </c>
      <c r="F20" s="11"/>
      <c r="G20" s="10">
        <v>5939024</v>
      </c>
      <c r="H20" s="10">
        <f>[55]Notas!$O$680</f>
        <v>5029388.83</v>
      </c>
      <c r="I20" s="12">
        <f t="shared" si="2"/>
        <v>0.16999999992549419</v>
      </c>
      <c r="J20" s="10">
        <f>[55]Notas!$Q$680</f>
        <v>5939024.1000000006</v>
      </c>
      <c r="K20" s="12">
        <f t="shared" si="3"/>
        <v>-0.10000000055879354</v>
      </c>
    </row>
    <row r="21" spans="1:11" x14ac:dyDescent="0.25">
      <c r="A21" s="1"/>
      <c r="B21" s="3" t="s">
        <v>26</v>
      </c>
      <c r="C21" s="2"/>
      <c r="D21" s="9"/>
      <c r="E21" s="13">
        <f>SUM(E15:E20)</f>
        <v>1434000073</v>
      </c>
      <c r="F21" s="11"/>
      <c r="G21" s="13">
        <f>SUM(G15:G20)</f>
        <v>1643252668</v>
      </c>
      <c r="H21" s="10"/>
      <c r="I21" s="1"/>
      <c r="J21" s="1"/>
      <c r="K21" s="1"/>
    </row>
    <row r="22" spans="1:11" x14ac:dyDescent="0.25">
      <c r="A22" s="1"/>
      <c r="B22" s="14"/>
      <c r="C22" s="2"/>
      <c r="D22" s="9"/>
      <c r="E22" s="10"/>
      <c r="F22" s="10"/>
      <c r="G22" s="10"/>
      <c r="H22" s="10"/>
      <c r="I22" s="1"/>
      <c r="J22" s="1"/>
      <c r="K22" s="1"/>
    </row>
    <row r="23" spans="1:11" ht="15.75" thickBot="1" x14ac:dyDescent="0.3">
      <c r="A23" s="1"/>
      <c r="B23" s="3" t="s">
        <v>27</v>
      </c>
      <c r="C23" s="2"/>
      <c r="D23" s="9"/>
      <c r="E23" s="15">
        <f>+E12-E21</f>
        <v>303400497</v>
      </c>
      <c r="F23" s="11"/>
      <c r="G23" s="15">
        <f>+G12-G21</f>
        <v>58199908</v>
      </c>
      <c r="H23" s="10"/>
      <c r="I23" s="1"/>
      <c r="J23" s="1"/>
      <c r="K23" s="1"/>
    </row>
    <row r="24" spans="1:11" ht="15.75" thickTop="1" x14ac:dyDescent="0.25">
      <c r="A24" s="1"/>
      <c r="B24" s="3"/>
      <c r="C24" s="2"/>
      <c r="D24" s="9"/>
      <c r="E24" s="10"/>
      <c r="F24" s="10"/>
      <c r="G24" s="10"/>
      <c r="H24" s="1"/>
      <c r="I24" s="1"/>
      <c r="J24" s="1"/>
      <c r="K24" s="1"/>
    </row>
    <row r="25" spans="1:11" x14ac:dyDescent="0.25">
      <c r="A25" s="1"/>
      <c r="B25" s="3"/>
      <c r="C25" s="2"/>
      <c r="D25" s="9"/>
      <c r="E25" s="10"/>
      <c r="F25" s="10"/>
      <c r="G25" s="10"/>
      <c r="H25" s="1"/>
      <c r="I25" s="1"/>
      <c r="J25" s="1"/>
      <c r="K25" s="1"/>
    </row>
    <row r="26" spans="1:11" x14ac:dyDescent="0.25">
      <c r="A26" s="1"/>
      <c r="B26" s="3"/>
      <c r="C26" s="2"/>
      <c r="D26" s="9"/>
      <c r="E26" s="10"/>
      <c r="F26" s="10"/>
      <c r="G26" s="10"/>
      <c r="H26" s="1"/>
      <c r="I26" s="1"/>
      <c r="J26" s="1"/>
      <c r="K26" s="1"/>
    </row>
    <row r="27" spans="1:11" x14ac:dyDescent="0.25">
      <c r="A27" s="1"/>
      <c r="B27" s="3"/>
      <c r="C27" s="2"/>
      <c r="D27" s="9"/>
      <c r="E27" s="10"/>
      <c r="F27" s="10"/>
      <c r="G27" s="10"/>
      <c r="H27" s="1"/>
      <c r="I27" s="1"/>
      <c r="J27" s="1"/>
      <c r="K27" s="1"/>
    </row>
    <row r="28" spans="1:11" x14ac:dyDescent="0.25">
      <c r="A28" s="1"/>
      <c r="B28" s="2"/>
      <c r="C28" s="2"/>
      <c r="D28" s="9"/>
      <c r="E28" s="10"/>
      <c r="F28" s="10"/>
      <c r="G28" s="10"/>
      <c r="H28" s="1"/>
      <c r="I28" s="1"/>
      <c r="J28" s="1"/>
      <c r="K28" s="1"/>
    </row>
    <row r="29" spans="1:11" x14ac:dyDescent="0.25">
      <c r="A29" s="1"/>
      <c r="B29" s="2"/>
      <c r="C29" s="3"/>
      <c r="D29" s="4"/>
      <c r="E29" s="2"/>
      <c r="F29" s="2"/>
      <c r="G29" s="2"/>
      <c r="H29" s="1"/>
      <c r="I29" s="1"/>
      <c r="J29" s="1"/>
      <c r="K29" s="1"/>
    </row>
    <row r="31" spans="1:11" x14ac:dyDescent="0.25">
      <c r="A31" s="1"/>
      <c r="B31" s="2"/>
      <c r="C31" s="2"/>
      <c r="D31" s="9"/>
      <c r="E31" s="10"/>
      <c r="F31" s="10"/>
      <c r="G31" s="10"/>
      <c r="H31" s="1"/>
      <c r="I31" s="1"/>
      <c r="J31" s="1"/>
      <c r="K31" s="1"/>
    </row>
    <row r="65" spans="2:7" hidden="1" x14ac:dyDescent="0.25">
      <c r="B65" s="2"/>
      <c r="C65" s="2"/>
      <c r="D65" s="9"/>
      <c r="E65" s="2"/>
      <c r="F65" s="2"/>
      <c r="G65" s="2"/>
    </row>
    <row r="66" spans="2:7" x14ac:dyDescent="0.25">
      <c r="B66" s="2"/>
      <c r="C66" s="2"/>
      <c r="D66" s="9"/>
      <c r="E66" s="2"/>
      <c r="F66" s="2"/>
      <c r="G66" s="2"/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 Morel Rosario</dc:creator>
  <cp:lastModifiedBy>Baldwin Morel Rosario</cp:lastModifiedBy>
  <cp:lastPrinted>2022-04-18T19:29:46Z</cp:lastPrinted>
  <dcterms:created xsi:type="dcterms:W3CDTF">2022-04-18T18:50:02Z</dcterms:created>
  <dcterms:modified xsi:type="dcterms:W3CDTF">2022-04-18T19:38:33Z</dcterms:modified>
</cp:coreProperties>
</file>